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hel Hidalgo\Downloads\"/>
    </mc:Choice>
  </mc:AlternateContent>
  <bookViews>
    <workbookView xWindow="0" yWindow="0" windowWidth="15345" windowHeight="4035" activeTab="2"/>
  </bookViews>
  <sheets>
    <sheet name="2018" sheetId="1" r:id="rId1"/>
    <sheet name="2019" sheetId="3" r:id="rId2"/>
    <sheet name="2020" sheetId="4" r:id="rId3"/>
    <sheet name="2021" sheetId="5" r:id="rId4"/>
    <sheet name="2022" sheetId="6" r:id="rId5"/>
  </sheets>
  <definedNames>
    <definedName name="_xlnm._FilterDatabase" localSheetId="0" hidden="1">'2018'!$A$6:$F$103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6" l="1"/>
  <c r="E70" i="6"/>
  <c r="E57" i="6"/>
  <c r="E48" i="6"/>
  <c r="E31" i="6"/>
  <c r="E23" i="6"/>
  <c r="E10" i="6"/>
  <c r="E50" i="5" l="1"/>
  <c r="E46" i="5"/>
  <c r="E24" i="5"/>
  <c r="E23" i="5"/>
  <c r="E31" i="5" s="1"/>
  <c r="E21" i="5"/>
  <c r="E20" i="5"/>
  <c r="E22" i="5" s="1"/>
  <c r="E17" i="5"/>
  <c r="E18" i="5" s="1"/>
  <c r="E13" i="5"/>
  <c r="E12" i="5"/>
  <c r="E7" i="5"/>
  <c r="E14" i="5" l="1"/>
  <c r="E115" i="4"/>
  <c r="E108" i="4"/>
  <c r="E89" i="4"/>
  <c r="E80" i="4"/>
  <c r="E66" i="4"/>
  <c r="E46" i="4"/>
  <c r="E34" i="4"/>
  <c r="E29" i="4"/>
  <c r="E17" i="4"/>
  <c r="E11" i="4"/>
  <c r="E79" i="3" l="1"/>
  <c r="E72" i="3"/>
  <c r="E62" i="3"/>
  <c r="E49" i="3"/>
  <c r="E28" i="3"/>
  <c r="E16" i="3"/>
  <c r="E10" i="3"/>
  <c r="E103" i="1" l="1"/>
  <c r="E99" i="1" l="1"/>
  <c r="E89" i="1" l="1"/>
  <c r="E71" i="1" l="1"/>
  <c r="E55" i="1" l="1"/>
  <c r="E46" i="1" l="1"/>
  <c r="E38" i="1" l="1"/>
  <c r="E29" i="1" l="1"/>
  <c r="E19" i="1" l="1"/>
  <c r="E10" i="1" l="1"/>
</calcChain>
</file>

<file path=xl/sharedStrings.xml><?xml version="1.0" encoding="utf-8"?>
<sst xmlns="http://schemas.openxmlformats.org/spreadsheetml/2006/main" count="451" uniqueCount="230">
  <si>
    <t>ESTADO DE LA NACIÓN</t>
  </si>
  <si>
    <t>N° Contratación</t>
  </si>
  <si>
    <t>Proveedor</t>
  </si>
  <si>
    <t>N° Orden Compra</t>
  </si>
  <si>
    <t>Monto</t>
  </si>
  <si>
    <t>PROVEEDURÍA INSTITUCIONAL</t>
  </si>
  <si>
    <t>CONSEJO NACIONAL DE RECTORES</t>
  </si>
  <si>
    <t xml:space="preserve">     </t>
  </si>
  <si>
    <t>Servicios profesionales, 2018</t>
  </si>
  <si>
    <t>Ariel Solórzano Gutiérrez</t>
  </si>
  <si>
    <t>María Laura Brenes Mata</t>
  </si>
  <si>
    <t>2018CD-000022-CNR</t>
  </si>
  <si>
    <t xml:space="preserve">Karen Chacón Araya </t>
  </si>
  <si>
    <t>María Estelí Jarquín Solís</t>
  </si>
  <si>
    <t>Ana María Podio</t>
  </si>
  <si>
    <t>2018CD-000052-CNR</t>
  </si>
  <si>
    <t>Guillermo Pastrana Torres</t>
  </si>
  <si>
    <t>Melisa Cerdas Piedra</t>
  </si>
  <si>
    <t>María Fernanda Zumbado Barboza</t>
  </si>
  <si>
    <t>Karlissa Calderón Zúñiga</t>
  </si>
  <si>
    <t>Daniela Bolaños Torres</t>
  </si>
  <si>
    <t>María Andrea Soleibe Duarte</t>
  </si>
  <si>
    <t>Daniel Castillo Hidalgo</t>
  </si>
  <si>
    <t>Hillary Soto López</t>
  </si>
  <si>
    <t>2018CD-000066-CNR</t>
  </si>
  <si>
    <t>Stefan Krause Montalbert</t>
  </si>
  <si>
    <t>Marcela Román Forastelli</t>
  </si>
  <si>
    <t>Karla Meneses Bucheli</t>
  </si>
  <si>
    <t>Elías Chavarría Mora</t>
  </si>
  <si>
    <t>Jorge Cabrera Medaglia</t>
  </si>
  <si>
    <t>Juan Pablo Sáenz Bonilla</t>
  </si>
  <si>
    <t>2018CD-000076-CNR</t>
  </si>
  <si>
    <t>Leonardo Sánchez Hernández</t>
  </si>
  <si>
    <t>Valeria Lentini Gilli</t>
  </si>
  <si>
    <t>Royé Álvarez Cartín</t>
  </si>
  <si>
    <t>Roy Barrantes Jiménez</t>
  </si>
  <si>
    <t xml:space="preserve">Alonso Ramírez Cover </t>
  </si>
  <si>
    <t>José Pablo Alfaro López</t>
  </si>
  <si>
    <t>Pascal Olivier Girot</t>
  </si>
  <si>
    <t>Luis Diego Conejo Bolaños</t>
  </si>
  <si>
    <t>2018CD-000124-CNR</t>
  </si>
  <si>
    <t>Alice Brenes Maykall</t>
  </si>
  <si>
    <t>Ana Patricia Villalta Castro</t>
  </si>
  <si>
    <t>Tatiana Beirute Brealey</t>
  </si>
  <si>
    <t>Catherine Mata Hidalgo</t>
  </si>
  <si>
    <t xml:space="preserve">Item </t>
  </si>
  <si>
    <t>2018CD-000155-CNR</t>
  </si>
  <si>
    <t>José Manuel Chacón Rosanía</t>
  </si>
  <si>
    <t>María del Rocío Mora Fallas</t>
  </si>
  <si>
    <t>María Gabriela Madrigal Chaves</t>
  </si>
  <si>
    <t>José Mario Achoy Sánchez</t>
  </si>
  <si>
    <t>Natalia Molina Valverde</t>
  </si>
  <si>
    <t>Jesús Guzmán Castillo</t>
  </si>
  <si>
    <t>Abraham Cisneros Quesada</t>
  </si>
  <si>
    <t>2018CD-000169-CNR</t>
  </si>
  <si>
    <t>Mauricio Soto Rodríguez</t>
  </si>
  <si>
    <t>Antony Aguilar Ramírez</t>
  </si>
  <si>
    <t>Rosibel Cerdas Ramírez</t>
  </si>
  <si>
    <t>Silvia Soto Córdoba</t>
  </si>
  <si>
    <t>Warner Díaz Araya</t>
  </si>
  <si>
    <t>Kenneth Obando Rodríguez</t>
  </si>
  <si>
    <t>María Fernanda Salas García</t>
  </si>
  <si>
    <t>Rebeca Medina Díaz</t>
  </si>
  <si>
    <t>Juan Manuel Muñoz Portillo</t>
  </si>
  <si>
    <t>2018CD-000171-CNR</t>
  </si>
  <si>
    <t>Jesús Sáenz Solís</t>
  </si>
  <si>
    <t>Valeria Morales Rivera</t>
  </si>
  <si>
    <t>Guillermo Murillo Goussen</t>
  </si>
  <si>
    <t>Pablo Quirós Orozco</t>
  </si>
  <si>
    <t>Ariana Macaya Lizano</t>
  </si>
  <si>
    <t>Michelle Vargas Vargas</t>
  </si>
  <si>
    <t>Ana Beatriz Peralta Córdoba</t>
  </si>
  <si>
    <t>Lauren Ocampos Aguilera</t>
  </si>
  <si>
    <t>2018CD-000270-CNR</t>
  </si>
  <si>
    <t>Néstor Veas Ayala</t>
  </si>
  <si>
    <t>Luis Antonio González Jiménez</t>
  </si>
  <si>
    <t>Osvaldo Alvarado Bolívar</t>
  </si>
  <si>
    <t xml:space="preserve">Cathalina García Santamaría </t>
  </si>
  <si>
    <t>Soledad Albán Varela</t>
  </si>
  <si>
    <t>Gregory Arias Calvo</t>
  </si>
  <si>
    <t>2018CD-000282-CNR</t>
  </si>
  <si>
    <t>Alfonso Carro Solera</t>
  </si>
  <si>
    <t>DEPARTAMENTO DE PROVEEDURÍA INSTITUCIONAL</t>
  </si>
  <si>
    <t>Servicios profesionales, 2019</t>
  </si>
  <si>
    <t>2019CD-000001-CNR</t>
  </si>
  <si>
    <t>2019CD-000002-CNR</t>
  </si>
  <si>
    <t>Esteban Pérez Bolaños</t>
  </si>
  <si>
    <t xml:space="preserve"> </t>
  </si>
  <si>
    <t>2019CD-000009-CNR</t>
  </si>
  <si>
    <t>Laura González Zamora</t>
  </si>
  <si>
    <t>Freddy Chinchilla Serrano</t>
  </si>
  <si>
    <t>José Francisco Pacheco Jiménez</t>
  </si>
  <si>
    <t>2019CD-000022-CNR</t>
  </si>
  <si>
    <t>Melissa Cerdas Piedra</t>
  </si>
  <si>
    <t>Carlos Murillo Zamora</t>
  </si>
  <si>
    <t>Diana Camacho Cedeño</t>
  </si>
  <si>
    <t>Sharon Camacho Sánchez</t>
  </si>
  <si>
    <t>Mauricio Castro Méndez</t>
  </si>
  <si>
    <t>Cristopher Pérez Núñez</t>
  </si>
  <si>
    <t>Manfred Esquivel Monge</t>
  </si>
  <si>
    <t>Jorge Herrera Murillo</t>
  </si>
  <si>
    <t>Kimberley Contreras Castro</t>
  </si>
  <si>
    <t>Andrés Palma Granados</t>
  </si>
  <si>
    <t>2019CD-000042-CNR</t>
  </si>
  <si>
    <t xml:space="preserve">Gabriel Barrios Arias </t>
  </si>
  <si>
    <t>Roberto Castro Carballo</t>
  </si>
  <si>
    <t>María José Meza Sibaja</t>
  </si>
  <si>
    <t>Sebastián González Rosales</t>
  </si>
  <si>
    <t>María Esteli Jarquín Solís</t>
  </si>
  <si>
    <t>Daniel Ortiz Álvarez</t>
  </si>
  <si>
    <t>Rudy Muñoz Jiménez</t>
  </si>
  <si>
    <t>Sergio Guzmán Hernández</t>
  </si>
  <si>
    <t>Yansy Vargas Solís</t>
  </si>
  <si>
    <t>2019CD-000056-CNR</t>
  </si>
  <si>
    <t>Carina Alfaro Zablah ($2.300,00)</t>
  </si>
  <si>
    <t>Jorge Cubas González</t>
  </si>
  <si>
    <t>Diana Campos Ortiz</t>
  </si>
  <si>
    <t>Alejandro Pacheco Quesada</t>
  </si>
  <si>
    <t>David Bullón Patton</t>
  </si>
  <si>
    <t>Ricardo Monge González</t>
  </si>
  <si>
    <t>2019CD-000082-CNR</t>
  </si>
  <si>
    <t>Felipe Fischel Gutiérrez</t>
  </si>
  <si>
    <t>Cathalina García Santamaría</t>
  </si>
  <si>
    <t>Servicios profesionales, 2020</t>
  </si>
  <si>
    <t>2020CD-000002-CNR</t>
  </si>
  <si>
    <t>Stwarth Piedra Bonilla</t>
  </si>
  <si>
    <t>2020CD-000004-CNR</t>
  </si>
  <si>
    <t>2020CD-000005-CNR</t>
  </si>
  <si>
    <t>Pablo Villamichel Morales</t>
  </si>
  <si>
    <t>José Pablo Badilla Castillo</t>
  </si>
  <si>
    <t xml:space="preserve">José Mario Achoy Sánchez </t>
  </si>
  <si>
    <t>Eugenia Aguirre Raftacco</t>
  </si>
  <si>
    <t>Diana Mata Acuña</t>
  </si>
  <si>
    <t>María Fernanda Durán Navarro</t>
  </si>
  <si>
    <t>Carlos Barquero Alpízar</t>
  </si>
  <si>
    <t>2020CD-000010-CNR</t>
  </si>
  <si>
    <t>Danny Valerio Ramírez</t>
  </si>
  <si>
    <t>2020CD-000012-CNR</t>
  </si>
  <si>
    <t>Estibaliz Pérez Pérez</t>
  </si>
  <si>
    <t>Bryan Rodríguez Pérez</t>
  </si>
  <si>
    <t>Amran Esteban Aragón Ramírez</t>
  </si>
  <si>
    <t>Wilson González Gaitán</t>
  </si>
  <si>
    <t xml:space="preserve">Hillary Soto López </t>
  </si>
  <si>
    <t>Francisco Ángulo Zamora</t>
  </si>
  <si>
    <t>2020CD-000017-CNR</t>
  </si>
  <si>
    <t>Vianca Chinchilla Zorrilla</t>
  </si>
  <si>
    <t>Carlos Chaverri Morales</t>
  </si>
  <si>
    <t>Diego Fernández Montero</t>
  </si>
  <si>
    <t>Carlos Jaén Chacón</t>
  </si>
  <si>
    <t>Diego Alexander Ugalde Fajardo</t>
  </si>
  <si>
    <t>2020CD-000023-CNR</t>
  </si>
  <si>
    <t>Natalia Sánchez Bermúdez</t>
  </si>
  <si>
    <t>Vivian Patiño Mora</t>
  </si>
  <si>
    <t>Ricardo Poveda Vásquez</t>
  </si>
  <si>
    <t>María Teresa Montero Salas</t>
  </si>
  <si>
    <t>Eiliana Montero Rojas</t>
  </si>
  <si>
    <t>José Sáenz Batalla</t>
  </si>
  <si>
    <t>2020CD-000028-CNR</t>
  </si>
  <si>
    <t>Gabriel Salas Gutiérrez</t>
  </si>
  <si>
    <t>Evelyn Vargas Hernández</t>
  </si>
  <si>
    <t>Ronald Alpízar Arguello</t>
  </si>
  <si>
    <t>Ginnette Manning Jara</t>
  </si>
  <si>
    <t>Marcela Amador Salas</t>
  </si>
  <si>
    <t>Alejandra Martínez Gamboa</t>
  </si>
  <si>
    <t>2020CD-000033-CNR</t>
  </si>
  <si>
    <t>Catherine Corrales Palma</t>
  </si>
  <si>
    <t>Adriana Mata Calderón</t>
  </si>
  <si>
    <t>José Manuel Bermúdez Mesén</t>
  </si>
  <si>
    <t>Felipe Carrera Cerdas</t>
  </si>
  <si>
    <t>Lenín Corrales Chaves</t>
  </si>
  <si>
    <t>Keylin Jiménez Elizondo</t>
  </si>
  <si>
    <t>2020CD-000044-CNR</t>
  </si>
  <si>
    <t>Amram Aragón Ramírez</t>
  </si>
  <si>
    <t>Nikole Jirón Beirute</t>
  </si>
  <si>
    <t>Cristina Soto Rojas</t>
  </si>
  <si>
    <t>Servicios profesionales, 2021</t>
  </si>
  <si>
    <t>2021CD-000002-CNR</t>
  </si>
  <si>
    <t>19540/19641</t>
  </si>
  <si>
    <t>19560/19642</t>
  </si>
  <si>
    <t>Amran Aragón Ramírez</t>
  </si>
  <si>
    <t>2021CD-000004-CNR</t>
  </si>
  <si>
    <t>19572/19643</t>
  </si>
  <si>
    <t>2021CD-000008-CNR</t>
  </si>
  <si>
    <t>2021CD-000010-CNR</t>
  </si>
  <si>
    <t>María José Arias Mora</t>
  </si>
  <si>
    <t>Luis Diego Flores Arguedas</t>
  </si>
  <si>
    <t>José Pablo Espinoza Barahona</t>
  </si>
  <si>
    <t>Darío Rodríguez García</t>
  </si>
  <si>
    <t>2021CD-000012-CNR</t>
  </si>
  <si>
    <t>Vanessa Beltrán Conejo</t>
  </si>
  <si>
    <t>Johakson Moncada Céspedes</t>
  </si>
  <si>
    <t>Christian León Trigueros</t>
  </si>
  <si>
    <t>2021CD-000016-CNR</t>
  </si>
  <si>
    <t>Camila Aguilar Gómez</t>
  </si>
  <si>
    <t>Servicios profesionales, 2022</t>
  </si>
  <si>
    <t>2022CD-000004-CNR</t>
  </si>
  <si>
    <t>2022CD-000009-CNR</t>
  </si>
  <si>
    <t>Stephanie Castro Jiménez</t>
  </si>
  <si>
    <t>Daniela Chacón Mendoza</t>
  </si>
  <si>
    <t>Manuel Tovar Rivera</t>
  </si>
  <si>
    <t>David Ching Vindas</t>
  </si>
  <si>
    <t>Silvia Solano Mora</t>
  </si>
  <si>
    <t>Rebeca Porras López</t>
  </si>
  <si>
    <t>Alonso Venegas Cantillano</t>
  </si>
  <si>
    <t>Susan Castro Jiménez</t>
  </si>
  <si>
    <t>Nicole Cruz Ceciliano</t>
  </si>
  <si>
    <t>2022CD-000013-CNR</t>
  </si>
  <si>
    <t>Kevin Mora Ávila</t>
  </si>
  <si>
    <t>Luis Alfredo Vargas Montoya</t>
  </si>
  <si>
    <t>2022CD-000018-CNR</t>
  </si>
  <si>
    <t>Rodrigo Soto González</t>
  </si>
  <si>
    <t>Ricardo Orozco Montoya</t>
  </si>
  <si>
    <t>Carolina Chaves Soto</t>
  </si>
  <si>
    <t>María Laura Arce Núñez</t>
  </si>
  <si>
    <t>Carolina Rodríguez Chavarría</t>
  </si>
  <si>
    <t>Abril Aguilar Paniagua</t>
  </si>
  <si>
    <t>Melba Sofia Fallas Zuñiga</t>
  </si>
  <si>
    <t>Ricardo Zumbado González</t>
  </si>
  <si>
    <t>2022CD-000026-CNR</t>
  </si>
  <si>
    <t>Susan Francis Salazar</t>
  </si>
  <si>
    <t>Francisco Angulo Zamora</t>
  </si>
  <si>
    <t>Isabel Cristina Jimenez Gonzalez</t>
  </si>
  <si>
    <t>Virginia Navarro Solano</t>
  </si>
  <si>
    <t>2022CD-000030-CNR</t>
  </si>
  <si>
    <t>Bernardo Aguilar González</t>
  </si>
  <si>
    <t>Julio Barquero Elizondo</t>
  </si>
  <si>
    <t>Claudia Morales Mairena</t>
  </si>
  <si>
    <t>2022CD-000047-CNR</t>
  </si>
  <si>
    <t>Maria Esteli Jarquín Solís</t>
  </si>
  <si>
    <t>Christian Dávila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</si>
</sst>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₡&quot;#,##0.00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64" fontId="0" fillId="0" borderId="1" xfId="0" applyNumberFormat="1" applyBorder="1"/>
    <xf numFmtId="164" fontId="2" fillId="3" borderId="1" xfId="0" applyNumberFormat="1" applyFont="1" applyFill="1" applyBorder="1"/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34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103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I9" sqref="I9"/>
    </sheetView>
  </sheetViews>
  <sheetFormatPr baseColWidth="10" defaultRowHeight="15" x14ac:dyDescent="0.25"/>
  <cols>
    <col min="1" max="1" width="19.5703125" style="2" customWidth="1"/>
    <col min="2" max="2" width="16.5703125" style="2" bestFit="1" customWidth="1"/>
    <col min="3" max="3" width="7.28515625" style="2" customWidth="1"/>
    <col min="4" max="4" width="37.5703125" style="3" customWidth="1"/>
    <col min="5" max="5" width="13.85546875" style="10" bestFit="1" customWidth="1"/>
    <col min="6" max="6" width="4" style="2" bestFit="1" customWidth="1"/>
    <col min="7" max="7" width="13.85546875" style="1" bestFit="1" customWidth="1"/>
    <col min="8" max="16384" width="11.42578125" style="1"/>
  </cols>
  <sheetData>
    <row r="1" spans="1:7" x14ac:dyDescent="0.25">
      <c r="A1" s="44" t="s">
        <v>6</v>
      </c>
      <c r="B1" s="44"/>
      <c r="C1" s="44"/>
      <c r="D1" s="44"/>
      <c r="E1" s="44"/>
    </row>
    <row r="2" spans="1:7" x14ac:dyDescent="0.25">
      <c r="A2" s="44" t="s">
        <v>5</v>
      </c>
      <c r="B2" s="44"/>
      <c r="C2" s="44"/>
      <c r="D2" s="44"/>
      <c r="E2" s="44"/>
      <c r="G2" s="9">
        <v>20360000</v>
      </c>
    </row>
    <row r="3" spans="1:7" ht="15.75" x14ac:dyDescent="0.25">
      <c r="A3" s="45" t="s">
        <v>0</v>
      </c>
      <c r="B3" s="45"/>
      <c r="C3" s="45"/>
      <c r="D3" s="45"/>
      <c r="E3" s="45"/>
    </row>
    <row r="4" spans="1:7" x14ac:dyDescent="0.25">
      <c r="A4" s="46" t="s">
        <v>8</v>
      </c>
      <c r="B4" s="46"/>
      <c r="C4" s="46"/>
      <c r="D4" s="46"/>
      <c r="E4" s="46"/>
    </row>
    <row r="5" spans="1:7" x14ac:dyDescent="0.25">
      <c r="A5" s="6"/>
      <c r="B5" s="6"/>
      <c r="C5" s="6"/>
      <c r="D5" s="7"/>
      <c r="E5" s="8"/>
      <c r="G5" s="19"/>
    </row>
    <row r="6" spans="1:7" x14ac:dyDescent="0.25">
      <c r="A6" s="11" t="s">
        <v>1</v>
      </c>
      <c r="B6" s="11" t="s">
        <v>3</v>
      </c>
      <c r="C6" s="11" t="s">
        <v>45</v>
      </c>
      <c r="D6" s="11" t="s">
        <v>2</v>
      </c>
      <c r="E6" s="12" t="s">
        <v>4</v>
      </c>
    </row>
    <row r="7" spans="1:7" x14ac:dyDescent="0.25">
      <c r="A7" s="42" t="s">
        <v>11</v>
      </c>
      <c r="B7" s="4">
        <v>17365</v>
      </c>
      <c r="C7" s="23">
        <v>1</v>
      </c>
      <c r="D7" s="5" t="s">
        <v>9</v>
      </c>
      <c r="E7" s="9">
        <v>2950000</v>
      </c>
      <c r="F7" s="2">
        <v>1</v>
      </c>
    </row>
    <row r="8" spans="1:7" x14ac:dyDescent="0.25">
      <c r="A8" s="43"/>
      <c r="B8" s="4">
        <v>17366</v>
      </c>
      <c r="C8" s="23">
        <v>2</v>
      </c>
      <c r="D8" s="5" t="s">
        <v>10</v>
      </c>
      <c r="E8" s="9">
        <v>11415000</v>
      </c>
      <c r="F8" s="2">
        <v>2</v>
      </c>
    </row>
    <row r="9" spans="1:7" x14ac:dyDescent="0.25">
      <c r="A9" s="43"/>
      <c r="B9" s="17">
        <v>17380</v>
      </c>
      <c r="C9" s="23">
        <v>3</v>
      </c>
      <c r="D9" s="5" t="s">
        <v>12</v>
      </c>
      <c r="E9" s="9">
        <v>5200000</v>
      </c>
      <c r="F9" s="2">
        <v>3</v>
      </c>
    </row>
    <row r="10" spans="1:7" x14ac:dyDescent="0.25">
      <c r="A10" s="38"/>
      <c r="B10" s="39"/>
      <c r="C10" s="39"/>
      <c r="D10" s="40"/>
      <c r="E10" s="14">
        <f>SUM(E7:E9)</f>
        <v>19565000</v>
      </c>
    </row>
    <row r="11" spans="1:7" x14ac:dyDescent="0.25">
      <c r="A11" s="42" t="s">
        <v>15</v>
      </c>
      <c r="B11" s="18">
        <v>17426</v>
      </c>
      <c r="C11" s="23">
        <v>1</v>
      </c>
      <c r="D11" s="5" t="s">
        <v>13</v>
      </c>
      <c r="E11" s="9">
        <v>12450000</v>
      </c>
      <c r="F11" s="2">
        <v>4</v>
      </c>
    </row>
    <row r="12" spans="1:7" x14ac:dyDescent="0.25">
      <c r="A12" s="43"/>
      <c r="B12" s="4">
        <v>17427</v>
      </c>
      <c r="C12" s="23">
        <v>2</v>
      </c>
      <c r="D12" s="5" t="s">
        <v>14</v>
      </c>
      <c r="E12" s="9">
        <v>500000</v>
      </c>
      <c r="F12" s="2">
        <v>5</v>
      </c>
    </row>
    <row r="13" spans="1:7" x14ac:dyDescent="0.25">
      <c r="A13" s="43"/>
      <c r="B13" s="20">
        <v>17465</v>
      </c>
      <c r="C13" s="23">
        <v>3</v>
      </c>
      <c r="D13" s="5" t="s">
        <v>16</v>
      </c>
      <c r="E13" s="9">
        <v>2900000</v>
      </c>
      <c r="F13" s="2">
        <v>6</v>
      </c>
    </row>
    <row r="14" spans="1:7" x14ac:dyDescent="0.25">
      <c r="A14" s="43"/>
      <c r="B14" s="20">
        <v>17466</v>
      </c>
      <c r="C14" s="23">
        <v>4</v>
      </c>
      <c r="D14" s="5" t="s">
        <v>9</v>
      </c>
      <c r="E14" s="9">
        <v>1100000</v>
      </c>
      <c r="F14" s="2">
        <v>7</v>
      </c>
    </row>
    <row r="15" spans="1:7" x14ac:dyDescent="0.25">
      <c r="A15" s="43"/>
      <c r="B15" s="21">
        <v>17467</v>
      </c>
      <c r="C15" s="23">
        <v>5</v>
      </c>
      <c r="D15" s="5" t="s">
        <v>17</v>
      </c>
      <c r="E15" s="9">
        <v>700000</v>
      </c>
      <c r="F15" s="2">
        <v>8</v>
      </c>
    </row>
    <row r="16" spans="1:7" x14ac:dyDescent="0.25">
      <c r="A16" s="43"/>
      <c r="B16" s="21">
        <v>17468</v>
      </c>
      <c r="C16" s="23">
        <v>6</v>
      </c>
      <c r="D16" s="5" t="s">
        <v>18</v>
      </c>
      <c r="E16" s="9">
        <v>800000</v>
      </c>
      <c r="F16" s="2">
        <v>9</v>
      </c>
    </row>
    <row r="17" spans="1:6" x14ac:dyDescent="0.25">
      <c r="A17" s="43"/>
      <c r="B17" s="21">
        <v>17469</v>
      </c>
      <c r="C17" s="23">
        <v>7</v>
      </c>
      <c r="D17" s="5" t="s">
        <v>19</v>
      </c>
      <c r="E17" s="9">
        <v>600000</v>
      </c>
      <c r="F17" s="2">
        <v>10</v>
      </c>
    </row>
    <row r="18" spans="1:6" ht="15" customHeight="1" x14ac:dyDescent="0.25">
      <c r="A18" s="43"/>
      <c r="B18" s="21">
        <v>17470</v>
      </c>
      <c r="C18" s="23">
        <v>8</v>
      </c>
      <c r="D18" s="5" t="s">
        <v>20</v>
      </c>
      <c r="E18" s="9">
        <v>400000</v>
      </c>
      <c r="F18" s="2">
        <v>11</v>
      </c>
    </row>
    <row r="19" spans="1:6" x14ac:dyDescent="0.25">
      <c r="A19" s="38"/>
      <c r="B19" s="39"/>
      <c r="C19" s="39"/>
      <c r="D19" s="40"/>
      <c r="E19" s="14">
        <f>SUM(E11:E18)</f>
        <v>19450000</v>
      </c>
    </row>
    <row r="20" spans="1:6" x14ac:dyDescent="0.25">
      <c r="A20" s="42" t="s">
        <v>24</v>
      </c>
      <c r="B20" s="4">
        <v>17471</v>
      </c>
      <c r="C20" s="23">
        <v>1</v>
      </c>
      <c r="D20" s="5" t="s">
        <v>21</v>
      </c>
      <c r="E20" s="9">
        <v>500000</v>
      </c>
      <c r="F20" s="2">
        <v>12</v>
      </c>
    </row>
    <row r="21" spans="1:6" x14ac:dyDescent="0.25">
      <c r="A21" s="43"/>
      <c r="B21" s="4">
        <v>17472</v>
      </c>
      <c r="C21" s="23">
        <v>2</v>
      </c>
      <c r="D21" s="15" t="s">
        <v>23</v>
      </c>
      <c r="E21" s="9">
        <v>600000</v>
      </c>
      <c r="F21" s="2">
        <v>13</v>
      </c>
    </row>
    <row r="22" spans="1:6" x14ac:dyDescent="0.25">
      <c r="A22" s="43"/>
      <c r="B22" s="21">
        <v>17473</v>
      </c>
      <c r="C22" s="23">
        <v>3</v>
      </c>
      <c r="D22" s="5" t="s">
        <v>22</v>
      </c>
      <c r="E22" s="9">
        <v>800000</v>
      </c>
      <c r="F22" s="2">
        <v>14</v>
      </c>
    </row>
    <row r="23" spans="1:6" x14ac:dyDescent="0.25">
      <c r="A23" s="43"/>
      <c r="B23" s="4">
        <v>17508</v>
      </c>
      <c r="C23" s="23">
        <v>4</v>
      </c>
      <c r="D23" s="5" t="s">
        <v>25</v>
      </c>
      <c r="E23" s="9">
        <v>1000000</v>
      </c>
      <c r="F23" s="2">
        <v>15</v>
      </c>
    </row>
    <row r="24" spans="1:6" x14ac:dyDescent="0.25">
      <c r="A24" s="43"/>
      <c r="B24" s="22">
        <v>17512</v>
      </c>
      <c r="C24" s="23">
        <v>5</v>
      </c>
      <c r="D24" s="5" t="s">
        <v>26</v>
      </c>
      <c r="E24" s="9">
        <v>4000000</v>
      </c>
      <c r="F24" s="2">
        <v>16</v>
      </c>
    </row>
    <row r="25" spans="1:6" x14ac:dyDescent="0.25">
      <c r="A25" s="43"/>
      <c r="B25" s="22">
        <v>17511</v>
      </c>
      <c r="C25" s="23">
        <v>6</v>
      </c>
      <c r="D25" s="5" t="s">
        <v>27</v>
      </c>
      <c r="E25" s="9">
        <v>2350000</v>
      </c>
      <c r="F25" s="2">
        <v>17</v>
      </c>
    </row>
    <row r="26" spans="1:6" x14ac:dyDescent="0.25">
      <c r="A26" s="43"/>
      <c r="B26" s="22">
        <v>17513</v>
      </c>
      <c r="C26" s="23">
        <v>7</v>
      </c>
      <c r="D26" s="5" t="s">
        <v>28</v>
      </c>
      <c r="E26" s="9">
        <v>8000000</v>
      </c>
      <c r="F26" s="2">
        <v>18</v>
      </c>
    </row>
    <row r="27" spans="1:6" x14ac:dyDescent="0.25">
      <c r="A27" s="43"/>
      <c r="B27" s="22">
        <v>17514</v>
      </c>
      <c r="C27" s="23">
        <v>8</v>
      </c>
      <c r="D27" s="5" t="s">
        <v>13</v>
      </c>
      <c r="E27" s="9">
        <v>500000</v>
      </c>
      <c r="F27" s="2">
        <v>19</v>
      </c>
    </row>
    <row r="28" spans="1:6" x14ac:dyDescent="0.25">
      <c r="A28" s="43"/>
      <c r="B28" s="22">
        <v>17524</v>
      </c>
      <c r="C28" s="23">
        <v>9</v>
      </c>
      <c r="D28" s="5" t="s">
        <v>29</v>
      </c>
      <c r="E28" s="9">
        <v>1400000</v>
      </c>
      <c r="F28" s="2">
        <v>20</v>
      </c>
    </row>
    <row r="29" spans="1:6" x14ac:dyDescent="0.25">
      <c r="A29" s="38"/>
      <c r="B29" s="39"/>
      <c r="C29" s="39"/>
      <c r="D29" s="40"/>
      <c r="E29" s="14">
        <f>SUM(E20:E28)</f>
        <v>19150000</v>
      </c>
    </row>
    <row r="30" spans="1:6" x14ac:dyDescent="0.25">
      <c r="A30" s="42" t="s">
        <v>31</v>
      </c>
      <c r="B30" s="4">
        <v>17525</v>
      </c>
      <c r="C30" s="23">
        <v>1</v>
      </c>
      <c r="D30" s="5" t="s">
        <v>30</v>
      </c>
      <c r="E30" s="9">
        <v>1000000</v>
      </c>
      <c r="F30" s="2">
        <v>21</v>
      </c>
    </row>
    <row r="31" spans="1:6" x14ac:dyDescent="0.25">
      <c r="A31" s="43"/>
      <c r="B31" s="4">
        <v>17540</v>
      </c>
      <c r="C31" s="23">
        <v>2</v>
      </c>
      <c r="D31" s="5" t="s">
        <v>32</v>
      </c>
      <c r="E31" s="9">
        <v>4900000</v>
      </c>
      <c r="F31" s="2">
        <v>22</v>
      </c>
    </row>
    <row r="32" spans="1:6" x14ac:dyDescent="0.25">
      <c r="A32" s="43"/>
      <c r="B32" s="4">
        <v>17541</v>
      </c>
      <c r="C32" s="23">
        <v>3</v>
      </c>
      <c r="D32" s="5" t="s">
        <v>33</v>
      </c>
      <c r="E32" s="9">
        <v>2800000</v>
      </c>
      <c r="F32" s="2">
        <v>23</v>
      </c>
    </row>
    <row r="33" spans="1:8" x14ac:dyDescent="0.25">
      <c r="A33" s="43"/>
      <c r="B33" s="4">
        <v>17561</v>
      </c>
      <c r="C33" s="23">
        <v>4</v>
      </c>
      <c r="D33" s="5" t="s">
        <v>34</v>
      </c>
      <c r="E33" s="9">
        <v>2300000</v>
      </c>
      <c r="F33" s="2">
        <v>24</v>
      </c>
    </row>
    <row r="34" spans="1:8" x14ac:dyDescent="0.25">
      <c r="A34" s="43"/>
      <c r="B34" s="4">
        <v>17562</v>
      </c>
      <c r="C34" s="23">
        <v>5</v>
      </c>
      <c r="D34" s="5" t="s">
        <v>35</v>
      </c>
      <c r="E34" s="9">
        <v>1450000</v>
      </c>
      <c r="F34" s="2">
        <v>25</v>
      </c>
    </row>
    <row r="35" spans="1:8" x14ac:dyDescent="0.25">
      <c r="A35" s="43"/>
      <c r="B35" s="4">
        <v>17571</v>
      </c>
      <c r="C35" s="23">
        <v>6</v>
      </c>
      <c r="D35" s="5" t="s">
        <v>36</v>
      </c>
      <c r="E35" s="9">
        <v>3300000</v>
      </c>
      <c r="F35" s="2">
        <v>26</v>
      </c>
    </row>
    <row r="36" spans="1:8" x14ac:dyDescent="0.25">
      <c r="A36" s="43"/>
      <c r="B36" s="4">
        <v>17572</v>
      </c>
      <c r="C36" s="23">
        <v>7</v>
      </c>
      <c r="D36" s="5" t="s">
        <v>37</v>
      </c>
      <c r="E36" s="9">
        <v>825000</v>
      </c>
      <c r="F36" s="2">
        <v>27</v>
      </c>
    </row>
    <row r="37" spans="1:8" x14ac:dyDescent="0.25">
      <c r="A37" s="43"/>
      <c r="B37" s="4">
        <v>17581</v>
      </c>
      <c r="C37" s="23">
        <v>8</v>
      </c>
      <c r="D37" s="5" t="s">
        <v>38</v>
      </c>
      <c r="E37" s="9">
        <v>2800000</v>
      </c>
      <c r="F37" s="2">
        <v>28</v>
      </c>
    </row>
    <row r="38" spans="1:8" x14ac:dyDescent="0.25">
      <c r="A38" s="38"/>
      <c r="B38" s="39"/>
      <c r="C38" s="39"/>
      <c r="D38" s="40"/>
      <c r="E38" s="14">
        <f>SUM(E30:E37)</f>
        <v>19375000</v>
      </c>
    </row>
    <row r="39" spans="1:8" x14ac:dyDescent="0.25">
      <c r="A39" s="41" t="s">
        <v>40</v>
      </c>
      <c r="B39" s="16">
        <v>17589</v>
      </c>
      <c r="C39" s="16">
        <v>1</v>
      </c>
      <c r="D39" s="5" t="s">
        <v>39</v>
      </c>
      <c r="E39" s="9">
        <v>1300000</v>
      </c>
      <c r="F39" s="2">
        <v>29</v>
      </c>
    </row>
    <row r="40" spans="1:8" x14ac:dyDescent="0.25">
      <c r="A40" s="41"/>
      <c r="B40" s="16">
        <v>17618</v>
      </c>
      <c r="C40" s="16">
        <v>2</v>
      </c>
      <c r="D40" s="5" t="s">
        <v>41</v>
      </c>
      <c r="E40" s="9">
        <v>1200000</v>
      </c>
      <c r="F40" s="2">
        <v>30</v>
      </c>
    </row>
    <row r="41" spans="1:8" x14ac:dyDescent="0.25">
      <c r="A41" s="41"/>
      <c r="B41" s="16">
        <v>17619</v>
      </c>
      <c r="C41" s="16">
        <v>3</v>
      </c>
      <c r="D41" s="5" t="s">
        <v>42</v>
      </c>
      <c r="E41" s="9">
        <v>1700000</v>
      </c>
      <c r="F41" s="2">
        <v>31</v>
      </c>
    </row>
    <row r="42" spans="1:8" x14ac:dyDescent="0.25">
      <c r="A42" s="41"/>
      <c r="B42" s="16">
        <v>17620</v>
      </c>
      <c r="C42" s="16">
        <v>4</v>
      </c>
      <c r="D42" s="5" t="s">
        <v>43</v>
      </c>
      <c r="E42" s="9">
        <v>1000000</v>
      </c>
      <c r="F42" s="2">
        <v>32</v>
      </c>
    </row>
    <row r="43" spans="1:8" x14ac:dyDescent="0.25">
      <c r="A43" s="41"/>
      <c r="B43" s="16">
        <v>17634</v>
      </c>
      <c r="C43" s="16">
        <v>5</v>
      </c>
      <c r="D43" s="5" t="s">
        <v>44</v>
      </c>
      <c r="E43" s="9">
        <v>1200000</v>
      </c>
      <c r="F43" s="2">
        <v>33</v>
      </c>
    </row>
    <row r="44" spans="1:8" x14ac:dyDescent="0.25">
      <c r="A44" s="41"/>
      <c r="B44" s="16">
        <v>17641</v>
      </c>
      <c r="C44" s="16">
        <v>6</v>
      </c>
      <c r="D44" s="5" t="s">
        <v>26</v>
      </c>
      <c r="E44" s="9">
        <v>9576000</v>
      </c>
      <c r="F44" s="2">
        <v>34</v>
      </c>
    </row>
    <row r="45" spans="1:8" x14ac:dyDescent="0.25">
      <c r="A45" s="41"/>
      <c r="B45" s="16">
        <v>17646</v>
      </c>
      <c r="C45" s="16">
        <v>7</v>
      </c>
      <c r="D45" s="5" t="s">
        <v>9</v>
      </c>
      <c r="E45" s="9">
        <v>3800000</v>
      </c>
      <c r="F45" s="2">
        <v>35</v>
      </c>
    </row>
    <row r="46" spans="1:8" x14ac:dyDescent="0.25">
      <c r="A46" s="38"/>
      <c r="B46" s="39"/>
      <c r="C46" s="39"/>
      <c r="D46" s="40"/>
      <c r="E46" s="14">
        <f>SUM(E39:E45)</f>
        <v>19776000</v>
      </c>
    </row>
    <row r="47" spans="1:8" x14ac:dyDescent="0.25">
      <c r="A47" s="41" t="s">
        <v>46</v>
      </c>
      <c r="B47" s="16">
        <v>17670</v>
      </c>
      <c r="C47" s="16">
        <v>1</v>
      </c>
      <c r="D47" s="5" t="s">
        <v>47</v>
      </c>
      <c r="E47" s="9">
        <v>1624000</v>
      </c>
      <c r="F47" s="2">
        <v>36</v>
      </c>
      <c r="H47" s="1" t="s">
        <v>7</v>
      </c>
    </row>
    <row r="48" spans="1:8" x14ac:dyDescent="0.25">
      <c r="A48" s="41"/>
      <c r="B48" s="16">
        <v>17672</v>
      </c>
      <c r="C48" s="16">
        <v>2</v>
      </c>
      <c r="D48" s="5" t="s">
        <v>48</v>
      </c>
      <c r="E48" s="9">
        <v>13505325</v>
      </c>
      <c r="F48" s="2">
        <v>37</v>
      </c>
    </row>
    <row r="49" spans="1:8" x14ac:dyDescent="0.25">
      <c r="A49" s="41"/>
      <c r="B49" s="16">
        <v>17673</v>
      </c>
      <c r="C49" s="16">
        <v>3</v>
      </c>
      <c r="D49" s="5" t="s">
        <v>49</v>
      </c>
      <c r="E49" s="9">
        <v>2450000</v>
      </c>
      <c r="F49" s="2">
        <v>38</v>
      </c>
    </row>
    <row r="50" spans="1:8" x14ac:dyDescent="0.25">
      <c r="A50" s="41"/>
      <c r="B50" s="16">
        <v>17684</v>
      </c>
      <c r="C50" s="16">
        <v>4</v>
      </c>
      <c r="D50" s="5" t="s">
        <v>18</v>
      </c>
      <c r="E50" s="9">
        <v>500000</v>
      </c>
      <c r="F50" s="2">
        <v>39</v>
      </c>
    </row>
    <row r="51" spans="1:8" x14ac:dyDescent="0.25">
      <c r="A51" s="41"/>
      <c r="B51" s="16">
        <v>17685</v>
      </c>
      <c r="C51" s="16">
        <v>5</v>
      </c>
      <c r="D51" s="5" t="s">
        <v>50</v>
      </c>
      <c r="E51" s="9">
        <v>500000</v>
      </c>
      <c r="F51" s="2">
        <v>40</v>
      </c>
    </row>
    <row r="52" spans="1:8" x14ac:dyDescent="0.25">
      <c r="A52" s="41"/>
      <c r="B52" s="16">
        <v>17691</v>
      </c>
      <c r="C52" s="16">
        <v>6</v>
      </c>
      <c r="D52" s="5" t="s">
        <v>13</v>
      </c>
      <c r="E52" s="9">
        <v>116000</v>
      </c>
      <c r="F52" s="2">
        <v>41</v>
      </c>
    </row>
    <row r="53" spans="1:8" x14ac:dyDescent="0.25">
      <c r="A53" s="41"/>
      <c r="B53" s="16">
        <v>17707</v>
      </c>
      <c r="C53" s="16">
        <v>7</v>
      </c>
      <c r="D53" s="5" t="s">
        <v>51</v>
      </c>
      <c r="E53" s="9">
        <v>300000</v>
      </c>
      <c r="F53" s="2">
        <v>42</v>
      </c>
    </row>
    <row r="54" spans="1:8" x14ac:dyDescent="0.25">
      <c r="A54" s="41"/>
      <c r="B54" s="16">
        <v>17722</v>
      </c>
      <c r="C54" s="16">
        <v>8</v>
      </c>
      <c r="D54" s="5" t="s">
        <v>52</v>
      </c>
      <c r="E54" s="9">
        <v>1000000</v>
      </c>
      <c r="F54" s="2">
        <v>43</v>
      </c>
    </row>
    <row r="55" spans="1:8" x14ac:dyDescent="0.25">
      <c r="A55" s="38"/>
      <c r="B55" s="39"/>
      <c r="C55" s="39"/>
      <c r="D55" s="40"/>
      <c r="E55" s="14">
        <f>SUM(E47:E54)</f>
        <v>19995325</v>
      </c>
    </row>
    <row r="56" spans="1:8" x14ac:dyDescent="0.25">
      <c r="A56" s="41" t="s">
        <v>54</v>
      </c>
      <c r="B56" s="16">
        <v>17723</v>
      </c>
      <c r="C56" s="16">
        <v>1</v>
      </c>
      <c r="D56" s="5" t="s">
        <v>53</v>
      </c>
      <c r="E56" s="9">
        <v>400000</v>
      </c>
      <c r="F56" s="2">
        <v>44</v>
      </c>
      <c r="H56" s="1" t="s">
        <v>7</v>
      </c>
    </row>
    <row r="57" spans="1:8" x14ac:dyDescent="0.25">
      <c r="A57" s="41"/>
      <c r="B57" s="16">
        <v>17731</v>
      </c>
      <c r="C57" s="16">
        <v>2</v>
      </c>
      <c r="D57" s="5" t="s">
        <v>32</v>
      </c>
      <c r="E57" s="9">
        <v>1200000</v>
      </c>
      <c r="F57" s="2">
        <v>45</v>
      </c>
    </row>
    <row r="58" spans="1:8" x14ac:dyDescent="0.25">
      <c r="A58" s="41"/>
      <c r="B58" s="16">
        <v>17739</v>
      </c>
      <c r="C58" s="16">
        <v>3</v>
      </c>
      <c r="D58" s="5" t="s">
        <v>55</v>
      </c>
      <c r="E58" s="9">
        <v>1900000</v>
      </c>
      <c r="F58" s="2">
        <v>46</v>
      </c>
    </row>
    <row r="59" spans="1:8" x14ac:dyDescent="0.25">
      <c r="A59" s="41"/>
      <c r="B59" s="16">
        <v>17747</v>
      </c>
      <c r="C59" s="16">
        <v>4</v>
      </c>
      <c r="D59" s="5" t="s">
        <v>56</v>
      </c>
      <c r="E59" s="9">
        <v>350000</v>
      </c>
      <c r="F59" s="2">
        <v>47</v>
      </c>
    </row>
    <row r="60" spans="1:8" x14ac:dyDescent="0.25">
      <c r="A60" s="41"/>
      <c r="B60" s="16">
        <v>17770</v>
      </c>
      <c r="C60" s="16">
        <v>5</v>
      </c>
      <c r="D60" s="5" t="s">
        <v>57</v>
      </c>
      <c r="E60" s="9">
        <v>2725000</v>
      </c>
      <c r="F60" s="2">
        <v>48</v>
      </c>
    </row>
    <row r="61" spans="1:8" x14ac:dyDescent="0.25">
      <c r="A61" s="41"/>
      <c r="B61" s="16">
        <v>17816</v>
      </c>
      <c r="C61" s="16">
        <v>6</v>
      </c>
      <c r="D61" s="5" t="s">
        <v>16</v>
      </c>
      <c r="E61" s="9">
        <v>500000</v>
      </c>
      <c r="F61" s="2">
        <v>49</v>
      </c>
    </row>
    <row r="62" spans="1:8" x14ac:dyDescent="0.25">
      <c r="A62" s="41"/>
      <c r="B62" s="16">
        <v>17831</v>
      </c>
      <c r="C62" s="16">
        <v>7</v>
      </c>
      <c r="D62" s="5" t="s">
        <v>42</v>
      </c>
      <c r="E62" s="9">
        <v>700000</v>
      </c>
      <c r="F62" s="2">
        <v>50</v>
      </c>
    </row>
    <row r="63" spans="1:8" x14ac:dyDescent="0.25">
      <c r="A63" s="41"/>
      <c r="B63" s="16">
        <v>17841</v>
      </c>
      <c r="C63" s="16">
        <v>8</v>
      </c>
      <c r="D63" s="5" t="s">
        <v>32</v>
      </c>
      <c r="E63" s="9">
        <v>1550000</v>
      </c>
      <c r="F63" s="2">
        <v>51</v>
      </c>
    </row>
    <row r="64" spans="1:8" x14ac:dyDescent="0.25">
      <c r="A64" s="41"/>
      <c r="B64" s="16">
        <v>17869</v>
      </c>
      <c r="C64" s="16">
        <v>9</v>
      </c>
      <c r="D64" s="5" t="s">
        <v>59</v>
      </c>
      <c r="E64" s="9">
        <v>1920000</v>
      </c>
      <c r="F64" s="2">
        <v>52</v>
      </c>
    </row>
    <row r="65" spans="1:8" x14ac:dyDescent="0.25">
      <c r="A65" s="41"/>
      <c r="B65" s="16">
        <v>17870</v>
      </c>
      <c r="C65" s="16">
        <v>10</v>
      </c>
      <c r="D65" s="5" t="s">
        <v>60</v>
      </c>
      <c r="E65" s="9">
        <v>1800000</v>
      </c>
      <c r="F65" s="2">
        <v>53</v>
      </c>
    </row>
    <row r="66" spans="1:8" x14ac:dyDescent="0.25">
      <c r="A66" s="41"/>
      <c r="B66" s="16">
        <v>17871</v>
      </c>
      <c r="C66" s="16">
        <v>11</v>
      </c>
      <c r="D66" s="5" t="s">
        <v>61</v>
      </c>
      <c r="E66" s="9">
        <v>750000</v>
      </c>
      <c r="F66" s="2">
        <v>54</v>
      </c>
    </row>
    <row r="67" spans="1:8" x14ac:dyDescent="0.25">
      <c r="A67" s="41"/>
      <c r="B67" s="16">
        <v>17872</v>
      </c>
      <c r="C67" s="16">
        <v>12</v>
      </c>
      <c r="D67" s="5" t="s">
        <v>62</v>
      </c>
      <c r="E67" s="9">
        <v>550000</v>
      </c>
      <c r="F67" s="2">
        <v>55</v>
      </c>
    </row>
    <row r="68" spans="1:8" x14ac:dyDescent="0.25">
      <c r="A68" s="41"/>
      <c r="B68" s="16">
        <v>17888</v>
      </c>
      <c r="C68" s="16">
        <v>13</v>
      </c>
      <c r="D68" s="5" t="s">
        <v>63</v>
      </c>
      <c r="E68" s="9">
        <v>2894537</v>
      </c>
      <c r="F68" s="2">
        <v>56</v>
      </c>
    </row>
    <row r="69" spans="1:8" x14ac:dyDescent="0.25">
      <c r="A69" s="41"/>
      <c r="B69" s="16">
        <v>17904</v>
      </c>
      <c r="C69" s="16">
        <v>14</v>
      </c>
      <c r="D69" s="5" t="s">
        <v>22</v>
      </c>
      <c r="E69" s="9">
        <v>1500000</v>
      </c>
      <c r="F69" s="2">
        <v>57</v>
      </c>
    </row>
    <row r="70" spans="1:8" x14ac:dyDescent="0.25">
      <c r="A70" s="41"/>
      <c r="B70" s="16">
        <v>17905</v>
      </c>
      <c r="C70" s="16">
        <v>15</v>
      </c>
      <c r="D70" s="5" t="s">
        <v>18</v>
      </c>
      <c r="E70" s="9">
        <v>1500000</v>
      </c>
      <c r="F70" s="2">
        <v>58</v>
      </c>
    </row>
    <row r="71" spans="1:8" x14ac:dyDescent="0.25">
      <c r="A71" s="38"/>
      <c r="B71" s="39"/>
      <c r="C71" s="39"/>
      <c r="D71" s="40"/>
      <c r="E71" s="14">
        <f>SUM(E56:E70)</f>
        <v>20239537</v>
      </c>
    </row>
    <row r="72" spans="1:8" x14ac:dyDescent="0.25">
      <c r="A72" s="41" t="s">
        <v>64</v>
      </c>
      <c r="B72" s="16">
        <v>17902</v>
      </c>
      <c r="C72" s="16">
        <v>1</v>
      </c>
      <c r="D72" s="5" t="s">
        <v>65</v>
      </c>
      <c r="E72" s="9">
        <v>2800000</v>
      </c>
      <c r="F72" s="2">
        <v>59</v>
      </c>
      <c r="H72" s="1" t="s">
        <v>7</v>
      </c>
    </row>
    <row r="73" spans="1:8" x14ac:dyDescent="0.25">
      <c r="A73" s="41"/>
      <c r="B73" s="16">
        <v>17903</v>
      </c>
      <c r="C73" s="16">
        <v>2</v>
      </c>
      <c r="D73" s="5" t="s">
        <v>66</v>
      </c>
      <c r="E73" s="9">
        <v>2000000</v>
      </c>
      <c r="F73" s="2">
        <v>60</v>
      </c>
    </row>
    <row r="74" spans="1:8" x14ac:dyDescent="0.25">
      <c r="A74" s="41"/>
      <c r="B74" s="16">
        <v>17918</v>
      </c>
      <c r="C74" s="16">
        <v>3</v>
      </c>
      <c r="D74" s="5" t="s">
        <v>67</v>
      </c>
      <c r="E74" s="9">
        <v>1044000</v>
      </c>
      <c r="F74" s="2">
        <v>61</v>
      </c>
    </row>
    <row r="75" spans="1:8" x14ac:dyDescent="0.25">
      <c r="A75" s="41"/>
      <c r="B75" s="16">
        <v>17927</v>
      </c>
      <c r="C75" s="16">
        <v>4</v>
      </c>
      <c r="D75" s="5" t="s">
        <v>9</v>
      </c>
      <c r="E75" s="9">
        <v>1000000</v>
      </c>
      <c r="F75" s="2">
        <v>62</v>
      </c>
    </row>
    <row r="76" spans="1:8" x14ac:dyDescent="0.25">
      <c r="A76" s="41"/>
      <c r="B76" s="16">
        <v>17930</v>
      </c>
      <c r="C76" s="16">
        <v>5</v>
      </c>
      <c r="D76" s="5" t="s">
        <v>43</v>
      </c>
      <c r="E76" s="9">
        <v>500000</v>
      </c>
      <c r="F76" s="2">
        <v>63</v>
      </c>
    </row>
    <row r="77" spans="1:8" x14ac:dyDescent="0.25">
      <c r="A77" s="41"/>
      <c r="B77" s="16">
        <v>17931</v>
      </c>
      <c r="C77" s="16">
        <v>6</v>
      </c>
      <c r="D77" s="5" t="s">
        <v>32</v>
      </c>
      <c r="E77" s="9">
        <v>800000</v>
      </c>
      <c r="F77" s="2">
        <v>64</v>
      </c>
    </row>
    <row r="78" spans="1:8" x14ac:dyDescent="0.25">
      <c r="A78" s="41"/>
      <c r="B78" s="16">
        <v>17933</v>
      </c>
      <c r="C78" s="16">
        <v>7</v>
      </c>
      <c r="D78" s="5" t="s">
        <v>26</v>
      </c>
      <c r="E78" s="9">
        <v>400000</v>
      </c>
      <c r="F78" s="2">
        <v>65</v>
      </c>
    </row>
    <row r="79" spans="1:8" x14ac:dyDescent="0.25">
      <c r="A79" s="41"/>
      <c r="B79" s="16">
        <v>17944</v>
      </c>
      <c r="C79" s="16">
        <v>8</v>
      </c>
      <c r="D79" s="5" t="s">
        <v>68</v>
      </c>
      <c r="E79" s="9">
        <v>1250000</v>
      </c>
      <c r="F79" s="2">
        <v>66</v>
      </c>
    </row>
    <row r="80" spans="1:8" x14ac:dyDescent="0.25">
      <c r="A80" s="41"/>
      <c r="B80" s="16">
        <v>17945</v>
      </c>
      <c r="C80" s="16">
        <v>9</v>
      </c>
      <c r="D80" s="5" t="s">
        <v>69</v>
      </c>
      <c r="E80" s="9">
        <v>600000</v>
      </c>
      <c r="F80" s="2">
        <v>67</v>
      </c>
    </row>
    <row r="81" spans="1:8" x14ac:dyDescent="0.25">
      <c r="A81" s="41"/>
      <c r="B81" s="16">
        <v>17981</v>
      </c>
      <c r="C81" s="16">
        <v>10</v>
      </c>
      <c r="D81" s="5" t="s">
        <v>19</v>
      </c>
      <c r="E81" s="9">
        <v>700000</v>
      </c>
      <c r="F81" s="2">
        <v>68</v>
      </c>
    </row>
    <row r="82" spans="1:8" x14ac:dyDescent="0.25">
      <c r="A82" s="41"/>
      <c r="B82" s="16">
        <v>17982</v>
      </c>
      <c r="C82" s="16">
        <v>11</v>
      </c>
      <c r="D82" s="5" t="s">
        <v>21</v>
      </c>
      <c r="E82" s="9">
        <v>700000</v>
      </c>
      <c r="F82" s="2">
        <v>69</v>
      </c>
    </row>
    <row r="83" spans="1:8" x14ac:dyDescent="0.25">
      <c r="A83" s="41"/>
      <c r="B83" s="16">
        <v>17983</v>
      </c>
      <c r="C83" s="16">
        <v>12</v>
      </c>
      <c r="D83" s="5" t="s">
        <v>17</v>
      </c>
      <c r="E83" s="9">
        <v>500000</v>
      </c>
      <c r="F83" s="2">
        <v>70</v>
      </c>
    </row>
    <row r="84" spans="1:8" x14ac:dyDescent="0.25">
      <c r="A84" s="41"/>
      <c r="B84" s="16">
        <v>18005</v>
      </c>
      <c r="C84" s="16">
        <v>13</v>
      </c>
      <c r="D84" s="5" t="s">
        <v>23</v>
      </c>
      <c r="E84" s="9">
        <v>500000</v>
      </c>
      <c r="F84" s="2">
        <v>71</v>
      </c>
    </row>
    <row r="85" spans="1:8" x14ac:dyDescent="0.25">
      <c r="A85" s="41"/>
      <c r="B85" s="16">
        <v>18006</v>
      </c>
      <c r="C85" s="16">
        <v>14</v>
      </c>
      <c r="D85" s="5" t="s">
        <v>60</v>
      </c>
      <c r="E85" s="9">
        <v>3600000</v>
      </c>
      <c r="F85" s="2">
        <v>72</v>
      </c>
    </row>
    <row r="86" spans="1:8" x14ac:dyDescent="0.25">
      <c r="A86" s="41"/>
      <c r="B86" s="16">
        <v>18007</v>
      </c>
      <c r="C86" s="16">
        <v>15</v>
      </c>
      <c r="D86" s="5" t="s">
        <v>70</v>
      </c>
      <c r="E86" s="9">
        <v>150000</v>
      </c>
      <c r="F86" s="2">
        <v>73</v>
      </c>
    </row>
    <row r="87" spans="1:8" x14ac:dyDescent="0.25">
      <c r="A87" s="41"/>
      <c r="B87" s="16">
        <v>18008</v>
      </c>
      <c r="C87" s="16">
        <v>16</v>
      </c>
      <c r="D87" s="5" t="s">
        <v>71</v>
      </c>
      <c r="E87" s="9">
        <v>150000</v>
      </c>
      <c r="F87" s="2">
        <v>74</v>
      </c>
    </row>
    <row r="88" spans="1:8" x14ac:dyDescent="0.25">
      <c r="A88" s="41"/>
      <c r="B88" s="16">
        <v>18009</v>
      </c>
      <c r="C88" s="16">
        <v>17</v>
      </c>
      <c r="D88" s="5" t="s">
        <v>26</v>
      </c>
      <c r="E88" s="9">
        <v>3000000</v>
      </c>
      <c r="F88" s="2">
        <v>75</v>
      </c>
    </row>
    <row r="89" spans="1:8" x14ac:dyDescent="0.25">
      <c r="A89" s="38"/>
      <c r="B89" s="39"/>
      <c r="C89" s="39"/>
      <c r="D89" s="40"/>
      <c r="E89" s="14">
        <f>SUM(E72:E88)</f>
        <v>19694000</v>
      </c>
    </row>
    <row r="90" spans="1:8" x14ac:dyDescent="0.25">
      <c r="A90" s="41" t="s">
        <v>73</v>
      </c>
      <c r="B90" s="16">
        <v>18023</v>
      </c>
      <c r="C90" s="16">
        <v>1</v>
      </c>
      <c r="D90" s="5" t="s">
        <v>72</v>
      </c>
      <c r="E90" s="13">
        <v>2500</v>
      </c>
      <c r="F90" s="2">
        <v>76</v>
      </c>
      <c r="H90" s="1" t="s">
        <v>7</v>
      </c>
    </row>
    <row r="91" spans="1:8" x14ac:dyDescent="0.25">
      <c r="A91" s="41"/>
      <c r="B91" s="16">
        <v>18051</v>
      </c>
      <c r="C91" s="16">
        <v>2</v>
      </c>
      <c r="D91" s="5" t="s">
        <v>74</v>
      </c>
      <c r="E91" s="9">
        <v>800000</v>
      </c>
      <c r="F91" s="2">
        <v>77</v>
      </c>
    </row>
    <row r="92" spans="1:8" x14ac:dyDescent="0.25">
      <c r="A92" s="41"/>
      <c r="B92" s="16">
        <v>18052</v>
      </c>
      <c r="C92" s="16">
        <v>3</v>
      </c>
      <c r="D92" s="5" t="s">
        <v>75</v>
      </c>
      <c r="E92" s="9">
        <v>2000000</v>
      </c>
      <c r="F92" s="2">
        <v>78</v>
      </c>
    </row>
    <row r="93" spans="1:8" x14ac:dyDescent="0.25">
      <c r="A93" s="41"/>
      <c r="B93" s="16">
        <v>18054</v>
      </c>
      <c r="C93" s="16">
        <v>4</v>
      </c>
      <c r="D93" s="5" t="s">
        <v>9</v>
      </c>
      <c r="E93" s="9">
        <v>1300000</v>
      </c>
      <c r="F93" s="2">
        <v>79</v>
      </c>
    </row>
    <row r="94" spans="1:8" x14ac:dyDescent="0.25">
      <c r="A94" s="41"/>
      <c r="B94" s="16">
        <v>18053</v>
      </c>
      <c r="C94" s="16">
        <v>5</v>
      </c>
      <c r="D94" s="5" t="s">
        <v>76</v>
      </c>
      <c r="E94" s="9">
        <v>4003200</v>
      </c>
      <c r="F94" s="2">
        <v>80</v>
      </c>
    </row>
    <row r="95" spans="1:8" x14ac:dyDescent="0.25">
      <c r="A95" s="41"/>
      <c r="B95" s="16">
        <v>18087</v>
      </c>
      <c r="C95" s="16">
        <v>6</v>
      </c>
      <c r="D95" s="5" t="s">
        <v>77</v>
      </c>
      <c r="E95" s="9">
        <v>5760000</v>
      </c>
      <c r="F95" s="2">
        <v>81</v>
      </c>
    </row>
    <row r="96" spans="1:8" x14ac:dyDescent="0.25">
      <c r="A96" s="41"/>
      <c r="B96" s="16">
        <v>18098</v>
      </c>
      <c r="C96" s="16">
        <v>7</v>
      </c>
      <c r="D96" s="5" t="s">
        <v>29</v>
      </c>
      <c r="E96" s="9">
        <v>800000</v>
      </c>
      <c r="F96" s="2">
        <v>82</v>
      </c>
    </row>
    <row r="97" spans="1:8" x14ac:dyDescent="0.25">
      <c r="A97" s="41"/>
      <c r="B97" s="16">
        <v>18133</v>
      </c>
      <c r="C97" s="16">
        <v>8</v>
      </c>
      <c r="D97" s="5" t="s">
        <v>79</v>
      </c>
      <c r="E97" s="9">
        <v>2030000</v>
      </c>
      <c r="F97" s="2">
        <v>83</v>
      </c>
    </row>
    <row r="98" spans="1:8" x14ac:dyDescent="0.25">
      <c r="A98" s="41"/>
      <c r="B98" s="16">
        <v>18134</v>
      </c>
      <c r="C98" s="16">
        <v>9</v>
      </c>
      <c r="D98" s="5" t="s">
        <v>78</v>
      </c>
      <c r="E98" s="9">
        <v>1000000</v>
      </c>
      <c r="F98" s="2">
        <v>84</v>
      </c>
    </row>
    <row r="99" spans="1:8" x14ac:dyDescent="0.25">
      <c r="A99" s="38"/>
      <c r="B99" s="39"/>
      <c r="C99" s="39"/>
      <c r="D99" s="40"/>
      <c r="E99" s="14">
        <f>(E90*610)+SUM(E91:E98)</f>
        <v>19218200</v>
      </c>
    </row>
    <row r="100" spans="1:8" x14ac:dyDescent="0.25">
      <c r="A100" s="41" t="s">
        <v>80</v>
      </c>
      <c r="B100" s="16">
        <v>18160</v>
      </c>
      <c r="C100" s="16">
        <v>1</v>
      </c>
      <c r="D100" s="5" t="s">
        <v>77</v>
      </c>
      <c r="E100" s="9">
        <v>2057000</v>
      </c>
      <c r="F100" s="2">
        <v>85</v>
      </c>
      <c r="H100" s="1" t="s">
        <v>7</v>
      </c>
    </row>
    <row r="101" spans="1:8" x14ac:dyDescent="0.25">
      <c r="A101" s="41"/>
      <c r="B101" s="16">
        <v>18161</v>
      </c>
      <c r="C101" s="16">
        <v>2</v>
      </c>
      <c r="D101" s="5" t="s">
        <v>65</v>
      </c>
      <c r="E101" s="9">
        <v>600000</v>
      </c>
      <c r="F101" s="2">
        <v>86</v>
      </c>
    </row>
    <row r="102" spans="1:8" x14ac:dyDescent="0.25">
      <c r="A102" s="41"/>
      <c r="B102" s="16">
        <v>18191</v>
      </c>
      <c r="C102" s="16">
        <v>3</v>
      </c>
      <c r="D102" s="5" t="s">
        <v>81</v>
      </c>
      <c r="E102" s="9">
        <v>750000</v>
      </c>
      <c r="F102" s="2">
        <v>87</v>
      </c>
    </row>
    <row r="103" spans="1:8" x14ac:dyDescent="0.25">
      <c r="A103" s="38"/>
      <c r="B103" s="39"/>
      <c r="C103" s="39"/>
      <c r="D103" s="40"/>
      <c r="E103" s="14">
        <f>SUM(E100:E102)</f>
        <v>3407000</v>
      </c>
    </row>
  </sheetData>
  <autoFilter ref="A6:F103"/>
  <mergeCells count="24">
    <mergeCell ref="A100:A102"/>
    <mergeCell ref="A103:D103"/>
    <mergeCell ref="A2:E2"/>
    <mergeCell ref="A1:E1"/>
    <mergeCell ref="A7:A9"/>
    <mergeCell ref="A3:E3"/>
    <mergeCell ref="A4:E4"/>
    <mergeCell ref="A10:D10"/>
    <mergeCell ref="A19:D19"/>
    <mergeCell ref="A11:A18"/>
    <mergeCell ref="A29:D29"/>
    <mergeCell ref="A20:A28"/>
    <mergeCell ref="A90:A98"/>
    <mergeCell ref="A99:D99"/>
    <mergeCell ref="A38:D38"/>
    <mergeCell ref="A47:A54"/>
    <mergeCell ref="A89:D89"/>
    <mergeCell ref="A56:A70"/>
    <mergeCell ref="A71:D71"/>
    <mergeCell ref="A30:A37"/>
    <mergeCell ref="A55:D55"/>
    <mergeCell ref="A39:A45"/>
    <mergeCell ref="A46:D46"/>
    <mergeCell ref="A72:A8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9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G12" sqref="G12"/>
    </sheetView>
  </sheetViews>
  <sheetFormatPr baseColWidth="10" defaultRowHeight="15" x14ac:dyDescent="0.25"/>
  <cols>
    <col min="1" max="1" width="19.5703125" style="2" customWidth="1"/>
    <col min="2" max="2" width="16.5703125" style="2" bestFit="1" customWidth="1"/>
    <col min="3" max="3" width="7.28515625" style="2" customWidth="1"/>
    <col min="4" max="4" width="37.5703125" style="3" customWidth="1"/>
    <col min="5" max="5" width="13.85546875" style="10" bestFit="1" customWidth="1"/>
    <col min="6" max="6" width="4" style="2" bestFit="1" customWidth="1"/>
    <col min="7" max="7" width="13.85546875" style="1" bestFit="1" customWidth="1"/>
    <col min="8" max="16384" width="11.42578125" style="1"/>
  </cols>
  <sheetData>
    <row r="1" spans="1:11" x14ac:dyDescent="0.25">
      <c r="A1" s="44" t="s">
        <v>6</v>
      </c>
      <c r="B1" s="44"/>
      <c r="C1" s="44"/>
      <c r="D1" s="44"/>
      <c r="E1" s="44"/>
    </row>
    <row r="2" spans="1:11" x14ac:dyDescent="0.25">
      <c r="A2" s="44" t="s">
        <v>82</v>
      </c>
      <c r="B2" s="44"/>
      <c r="C2" s="44"/>
      <c r="D2" s="44"/>
      <c r="E2" s="44"/>
      <c r="G2" s="9">
        <v>20770000</v>
      </c>
    </row>
    <row r="3" spans="1:11" ht="15.75" x14ac:dyDescent="0.25">
      <c r="A3" s="45" t="s">
        <v>0</v>
      </c>
      <c r="B3" s="45"/>
      <c r="C3" s="45"/>
      <c r="D3" s="45"/>
      <c r="E3" s="45"/>
      <c r="G3" s="19"/>
    </row>
    <row r="4" spans="1:11" x14ac:dyDescent="0.25">
      <c r="A4" s="46" t="s">
        <v>83</v>
      </c>
      <c r="B4" s="46"/>
      <c r="C4" s="46"/>
      <c r="D4" s="46"/>
      <c r="E4" s="46"/>
    </row>
    <row r="5" spans="1:11" x14ac:dyDescent="0.25">
      <c r="A5" s="6"/>
      <c r="B5" s="6"/>
      <c r="C5" s="6"/>
      <c r="D5" s="7"/>
      <c r="E5" s="8"/>
      <c r="G5" s="19"/>
    </row>
    <row r="6" spans="1:11" x14ac:dyDescent="0.25">
      <c r="A6" s="11" t="s">
        <v>1</v>
      </c>
      <c r="B6" s="11" t="s">
        <v>3</v>
      </c>
      <c r="C6" s="11" t="s">
        <v>45</v>
      </c>
      <c r="D6" s="11" t="s">
        <v>2</v>
      </c>
      <c r="E6" s="12" t="s">
        <v>4</v>
      </c>
    </row>
    <row r="7" spans="1:11" x14ac:dyDescent="0.25">
      <c r="A7" s="42" t="s">
        <v>84</v>
      </c>
      <c r="B7" s="24">
        <v>18377</v>
      </c>
      <c r="C7" s="24">
        <v>1</v>
      </c>
      <c r="D7" s="5" t="s">
        <v>65</v>
      </c>
      <c r="E7" s="9">
        <v>8000000</v>
      </c>
      <c r="F7" s="2">
        <v>1</v>
      </c>
    </row>
    <row r="8" spans="1:11" x14ac:dyDescent="0.25">
      <c r="A8" s="43"/>
      <c r="B8" s="24">
        <v>18378</v>
      </c>
      <c r="C8" s="24">
        <v>2</v>
      </c>
      <c r="D8" s="5" t="s">
        <v>61</v>
      </c>
      <c r="E8" s="9">
        <v>450000</v>
      </c>
      <c r="F8" s="2">
        <v>2</v>
      </c>
    </row>
    <row r="9" spans="1:11" x14ac:dyDescent="0.25">
      <c r="A9" s="43"/>
      <c r="B9" s="24">
        <v>18379</v>
      </c>
      <c r="C9" s="24">
        <v>3</v>
      </c>
      <c r="D9" s="5" t="s">
        <v>10</v>
      </c>
      <c r="E9" s="9">
        <v>11852500</v>
      </c>
      <c r="F9" s="2">
        <v>3</v>
      </c>
    </row>
    <row r="10" spans="1:11" x14ac:dyDescent="0.25">
      <c r="A10" s="38"/>
      <c r="B10" s="39"/>
      <c r="C10" s="39"/>
      <c r="D10" s="40"/>
      <c r="E10" s="14">
        <f>SUM(E7:E9)</f>
        <v>20302500</v>
      </c>
    </row>
    <row r="11" spans="1:11" x14ac:dyDescent="0.25">
      <c r="A11" s="42" t="s">
        <v>85</v>
      </c>
      <c r="B11" s="24">
        <v>18380</v>
      </c>
      <c r="C11" s="24">
        <v>1</v>
      </c>
      <c r="D11" s="5" t="s">
        <v>62</v>
      </c>
      <c r="E11" s="9">
        <v>400000</v>
      </c>
      <c r="F11" s="2">
        <v>4</v>
      </c>
    </row>
    <row r="12" spans="1:11" x14ac:dyDescent="0.25">
      <c r="A12" s="43"/>
      <c r="B12" s="24">
        <v>18446</v>
      </c>
      <c r="C12" s="24">
        <v>2</v>
      </c>
      <c r="D12" s="5" t="s">
        <v>86</v>
      </c>
      <c r="E12" s="9">
        <v>2500000</v>
      </c>
      <c r="F12" s="2">
        <v>5</v>
      </c>
      <c r="K12" s="1" t="s">
        <v>87</v>
      </c>
    </row>
    <row r="13" spans="1:11" x14ac:dyDescent="0.25">
      <c r="A13" s="43"/>
      <c r="B13" s="24">
        <v>18457</v>
      </c>
      <c r="C13" s="24">
        <v>3</v>
      </c>
      <c r="D13" s="5" t="s">
        <v>52</v>
      </c>
      <c r="E13" s="9">
        <v>10000000</v>
      </c>
      <c r="F13" s="2">
        <v>6</v>
      </c>
    </row>
    <row r="14" spans="1:11" x14ac:dyDescent="0.25">
      <c r="A14" s="43"/>
      <c r="B14" s="24">
        <v>18466</v>
      </c>
      <c r="C14" s="24">
        <v>4</v>
      </c>
      <c r="D14" s="5" t="s">
        <v>62</v>
      </c>
      <c r="E14" s="9">
        <v>600000</v>
      </c>
      <c r="F14" s="2">
        <v>7</v>
      </c>
    </row>
    <row r="15" spans="1:11" x14ac:dyDescent="0.25">
      <c r="A15" s="43"/>
      <c r="B15" s="24">
        <v>18470</v>
      </c>
      <c r="C15" s="24">
        <v>5</v>
      </c>
      <c r="D15" s="5" t="s">
        <v>60</v>
      </c>
      <c r="E15" s="9">
        <v>6050000</v>
      </c>
      <c r="F15" s="2">
        <v>8</v>
      </c>
    </row>
    <row r="16" spans="1:11" x14ac:dyDescent="0.25">
      <c r="A16" s="38"/>
      <c r="B16" s="39"/>
      <c r="C16" s="39"/>
      <c r="D16" s="40"/>
      <c r="E16" s="14">
        <f>SUM(E11:E15)</f>
        <v>19550000</v>
      </c>
    </row>
    <row r="17" spans="1:6" x14ac:dyDescent="0.25">
      <c r="A17" s="42" t="s">
        <v>88</v>
      </c>
      <c r="B17" s="24">
        <v>18471</v>
      </c>
      <c r="C17" s="48">
        <v>1</v>
      </c>
      <c r="D17" s="50" t="s">
        <v>89</v>
      </c>
      <c r="E17" s="9">
        <v>1830000</v>
      </c>
      <c r="F17" s="47">
        <v>9</v>
      </c>
    </row>
    <row r="18" spans="1:6" x14ac:dyDescent="0.25">
      <c r="A18" s="43"/>
      <c r="B18" s="24">
        <v>19045</v>
      </c>
      <c r="C18" s="49"/>
      <c r="D18" s="51"/>
      <c r="E18" s="9">
        <v>610000</v>
      </c>
      <c r="F18" s="47"/>
    </row>
    <row r="19" spans="1:6" x14ac:dyDescent="0.25">
      <c r="A19" s="43"/>
      <c r="B19" s="24">
        <v>18506</v>
      </c>
      <c r="C19" s="24">
        <v>2</v>
      </c>
      <c r="D19" s="15" t="s">
        <v>42</v>
      </c>
      <c r="E19" s="9">
        <v>1200000</v>
      </c>
      <c r="F19" s="2">
        <v>10</v>
      </c>
    </row>
    <row r="20" spans="1:6" x14ac:dyDescent="0.25">
      <c r="A20" s="43"/>
      <c r="B20" s="24">
        <v>18507</v>
      </c>
      <c r="C20" s="24">
        <v>3</v>
      </c>
      <c r="D20" s="5" t="s">
        <v>44</v>
      </c>
      <c r="E20" s="9">
        <v>1300000</v>
      </c>
      <c r="F20" s="2">
        <v>11</v>
      </c>
    </row>
    <row r="21" spans="1:6" x14ac:dyDescent="0.25">
      <c r="A21" s="43"/>
      <c r="B21" s="24">
        <v>18508</v>
      </c>
      <c r="C21" s="24">
        <v>4</v>
      </c>
      <c r="D21" s="5" t="s">
        <v>16</v>
      </c>
      <c r="E21" s="9">
        <v>3600000</v>
      </c>
      <c r="F21" s="2">
        <v>12</v>
      </c>
    </row>
    <row r="22" spans="1:6" x14ac:dyDescent="0.25">
      <c r="A22" s="43"/>
      <c r="B22" s="24">
        <v>18509</v>
      </c>
      <c r="C22" s="24">
        <v>5</v>
      </c>
      <c r="D22" s="5" t="s">
        <v>50</v>
      </c>
      <c r="E22" s="9">
        <v>600000</v>
      </c>
      <c r="F22" s="2">
        <v>13</v>
      </c>
    </row>
    <row r="23" spans="1:6" x14ac:dyDescent="0.25">
      <c r="A23" s="43"/>
      <c r="B23" s="24">
        <v>18510</v>
      </c>
      <c r="C23" s="24">
        <v>6</v>
      </c>
      <c r="D23" s="5" t="s">
        <v>90</v>
      </c>
      <c r="E23" s="9">
        <v>250000</v>
      </c>
      <c r="F23" s="2">
        <v>14</v>
      </c>
    </row>
    <row r="24" spans="1:6" x14ac:dyDescent="0.25">
      <c r="A24" s="43"/>
      <c r="B24" s="24">
        <v>18514</v>
      </c>
      <c r="C24" s="24">
        <v>7</v>
      </c>
      <c r="D24" s="5" t="s">
        <v>27</v>
      </c>
      <c r="E24" s="9">
        <v>2400000</v>
      </c>
      <c r="F24" s="2">
        <v>15</v>
      </c>
    </row>
    <row r="25" spans="1:6" x14ac:dyDescent="0.25">
      <c r="A25" s="43"/>
      <c r="B25" s="24">
        <v>18520</v>
      </c>
      <c r="C25" s="24">
        <v>8</v>
      </c>
      <c r="D25" s="5" t="s">
        <v>32</v>
      </c>
      <c r="E25" s="9">
        <v>3500000</v>
      </c>
      <c r="F25" s="2">
        <v>16</v>
      </c>
    </row>
    <row r="26" spans="1:6" x14ac:dyDescent="0.25">
      <c r="A26" s="43"/>
      <c r="B26" s="24">
        <v>18527</v>
      </c>
      <c r="C26" s="24">
        <v>9</v>
      </c>
      <c r="D26" s="5" t="s">
        <v>91</v>
      </c>
      <c r="E26" s="9">
        <v>3500000</v>
      </c>
      <c r="F26" s="2">
        <v>17</v>
      </c>
    </row>
    <row r="27" spans="1:6" x14ac:dyDescent="0.25">
      <c r="A27" s="43"/>
      <c r="B27" s="24">
        <v>18528</v>
      </c>
      <c r="C27" s="24">
        <v>10</v>
      </c>
      <c r="D27" s="5" t="s">
        <v>74</v>
      </c>
      <c r="E27" s="9">
        <v>1000000</v>
      </c>
      <c r="F27" s="2">
        <v>18</v>
      </c>
    </row>
    <row r="28" spans="1:6" x14ac:dyDescent="0.25">
      <c r="A28" s="38"/>
      <c r="B28" s="39"/>
      <c r="C28" s="39"/>
      <c r="D28" s="40"/>
      <c r="E28" s="14">
        <f>SUM(E17:E27)</f>
        <v>19790000</v>
      </c>
    </row>
    <row r="29" spans="1:6" x14ac:dyDescent="0.25">
      <c r="A29" s="42" t="s">
        <v>92</v>
      </c>
      <c r="B29" s="24">
        <v>18535</v>
      </c>
      <c r="C29" s="48">
        <v>1</v>
      </c>
      <c r="D29" s="50" t="s">
        <v>93</v>
      </c>
      <c r="E29" s="9">
        <v>1500000</v>
      </c>
      <c r="F29" s="47">
        <v>19</v>
      </c>
    </row>
    <row r="30" spans="1:6" x14ac:dyDescent="0.25">
      <c r="A30" s="43"/>
      <c r="B30" s="24">
        <v>19046</v>
      </c>
      <c r="C30" s="49"/>
      <c r="D30" s="51"/>
      <c r="E30" s="9">
        <v>500000</v>
      </c>
      <c r="F30" s="47"/>
    </row>
    <row r="31" spans="1:6" x14ac:dyDescent="0.25">
      <c r="A31" s="43"/>
      <c r="B31" s="24">
        <v>18536</v>
      </c>
      <c r="C31" s="24">
        <v>2</v>
      </c>
      <c r="D31" s="5" t="s">
        <v>19</v>
      </c>
      <c r="E31" s="9">
        <v>700000</v>
      </c>
      <c r="F31" s="2">
        <v>20</v>
      </c>
    </row>
    <row r="32" spans="1:6" x14ac:dyDescent="0.25">
      <c r="A32" s="43"/>
      <c r="B32" s="24">
        <v>18537</v>
      </c>
      <c r="C32" s="24">
        <v>3</v>
      </c>
      <c r="D32" s="5" t="s">
        <v>21</v>
      </c>
      <c r="E32" s="9">
        <v>700000</v>
      </c>
      <c r="F32" s="2">
        <v>21</v>
      </c>
    </row>
    <row r="33" spans="1:7" x14ac:dyDescent="0.25">
      <c r="A33" s="43"/>
      <c r="B33" s="24">
        <v>18542</v>
      </c>
      <c r="C33" s="24">
        <v>4</v>
      </c>
      <c r="D33" s="5" t="s">
        <v>94</v>
      </c>
      <c r="E33" s="9">
        <v>1000000</v>
      </c>
      <c r="F33" s="2">
        <v>22</v>
      </c>
    </row>
    <row r="34" spans="1:7" x14ac:dyDescent="0.25">
      <c r="A34" s="43"/>
      <c r="B34" s="24">
        <v>18553</v>
      </c>
      <c r="C34" s="24">
        <v>5</v>
      </c>
      <c r="D34" s="5" t="s">
        <v>95</v>
      </c>
      <c r="E34" s="9">
        <v>3350000</v>
      </c>
      <c r="F34" s="2">
        <v>23</v>
      </c>
    </row>
    <row r="35" spans="1:7" x14ac:dyDescent="0.25">
      <c r="A35" s="43"/>
      <c r="B35" s="24">
        <v>18554</v>
      </c>
      <c r="C35" s="24">
        <v>6</v>
      </c>
      <c r="D35" s="5" t="s">
        <v>37</v>
      </c>
      <c r="E35" s="9">
        <v>1500000</v>
      </c>
      <c r="F35" s="2">
        <v>24</v>
      </c>
    </row>
    <row r="36" spans="1:7" x14ac:dyDescent="0.25">
      <c r="A36" s="43"/>
      <c r="B36" s="24">
        <v>18555</v>
      </c>
      <c r="C36" s="24">
        <v>7</v>
      </c>
      <c r="D36" s="5" t="s">
        <v>58</v>
      </c>
      <c r="E36" s="9">
        <v>800000</v>
      </c>
      <c r="F36" s="2">
        <v>25</v>
      </c>
    </row>
    <row r="37" spans="1:7" x14ac:dyDescent="0.25">
      <c r="A37" s="43"/>
      <c r="B37" s="24">
        <v>18556</v>
      </c>
      <c r="C37" s="24">
        <v>8</v>
      </c>
      <c r="D37" s="5" t="s">
        <v>96</v>
      </c>
      <c r="E37" s="9">
        <v>300000</v>
      </c>
      <c r="F37" s="2">
        <v>26</v>
      </c>
    </row>
    <row r="38" spans="1:7" x14ac:dyDescent="0.25">
      <c r="A38" s="43"/>
      <c r="B38" s="24">
        <v>18557</v>
      </c>
      <c r="C38" s="24">
        <v>9</v>
      </c>
      <c r="D38" s="5" t="s">
        <v>97</v>
      </c>
      <c r="E38" s="9">
        <v>2000000</v>
      </c>
      <c r="F38" s="2">
        <v>27</v>
      </c>
    </row>
    <row r="39" spans="1:7" x14ac:dyDescent="0.25">
      <c r="A39" s="43"/>
      <c r="B39" s="24">
        <v>18563</v>
      </c>
      <c r="C39" s="24">
        <v>10</v>
      </c>
      <c r="D39" s="5" t="s">
        <v>53</v>
      </c>
      <c r="E39" s="9">
        <v>450000</v>
      </c>
      <c r="F39" s="2">
        <v>28</v>
      </c>
    </row>
    <row r="40" spans="1:7" x14ac:dyDescent="0.25">
      <c r="A40" s="43"/>
      <c r="B40" s="24">
        <v>18564</v>
      </c>
      <c r="C40" s="24">
        <v>11</v>
      </c>
      <c r="D40" s="5" t="s">
        <v>98</v>
      </c>
      <c r="E40" s="9">
        <v>450000</v>
      </c>
      <c r="F40" s="2">
        <v>29</v>
      </c>
    </row>
    <row r="41" spans="1:7" x14ac:dyDescent="0.25">
      <c r="A41" s="43"/>
      <c r="B41" s="24">
        <v>18567</v>
      </c>
      <c r="C41" s="24">
        <v>12</v>
      </c>
      <c r="D41" s="5" t="s">
        <v>99</v>
      </c>
      <c r="E41" s="9">
        <v>1700000</v>
      </c>
      <c r="F41" s="2">
        <v>30</v>
      </c>
    </row>
    <row r="42" spans="1:7" x14ac:dyDescent="0.25">
      <c r="A42" s="43"/>
      <c r="B42" s="24">
        <v>18575</v>
      </c>
      <c r="C42" s="24">
        <v>13</v>
      </c>
      <c r="D42" s="5" t="s">
        <v>100</v>
      </c>
      <c r="E42" s="9">
        <v>1000000</v>
      </c>
      <c r="F42" s="2">
        <v>31</v>
      </c>
    </row>
    <row r="43" spans="1:7" x14ac:dyDescent="0.25">
      <c r="A43" s="43"/>
      <c r="B43" s="24">
        <v>18576</v>
      </c>
      <c r="C43" s="24">
        <v>14</v>
      </c>
      <c r="D43" s="5" t="s">
        <v>29</v>
      </c>
      <c r="E43" s="9">
        <v>1000000</v>
      </c>
      <c r="F43" s="2">
        <v>32</v>
      </c>
    </row>
    <row r="44" spans="1:7" x14ac:dyDescent="0.25">
      <c r="A44" s="43"/>
      <c r="B44" s="24">
        <v>18579</v>
      </c>
      <c r="C44" s="24">
        <v>15</v>
      </c>
      <c r="D44" s="5" t="s">
        <v>41</v>
      </c>
      <c r="E44" s="9">
        <v>1000000</v>
      </c>
      <c r="F44" s="2">
        <v>33</v>
      </c>
      <c r="G44" s="19"/>
    </row>
    <row r="45" spans="1:7" x14ac:dyDescent="0.25">
      <c r="A45" s="43"/>
      <c r="B45" s="24">
        <v>18591</v>
      </c>
      <c r="C45" s="24">
        <v>16</v>
      </c>
      <c r="D45" s="5" t="s">
        <v>101</v>
      </c>
      <c r="E45" s="9">
        <v>300000</v>
      </c>
      <c r="F45" s="2">
        <v>34</v>
      </c>
    </row>
    <row r="46" spans="1:7" x14ac:dyDescent="0.25">
      <c r="A46" s="43"/>
      <c r="B46" s="24">
        <v>18592</v>
      </c>
      <c r="C46" s="24">
        <v>17</v>
      </c>
      <c r="D46" s="5" t="s">
        <v>19</v>
      </c>
      <c r="E46" s="9">
        <v>300000</v>
      </c>
      <c r="F46" s="2">
        <v>35</v>
      </c>
    </row>
    <row r="47" spans="1:7" x14ac:dyDescent="0.25">
      <c r="A47" s="43"/>
      <c r="B47" s="24">
        <v>18597</v>
      </c>
      <c r="C47" s="24">
        <v>18</v>
      </c>
      <c r="D47" s="5" t="s">
        <v>102</v>
      </c>
      <c r="E47" s="9">
        <v>650000</v>
      </c>
      <c r="F47" s="47">
        <v>36</v>
      </c>
    </row>
    <row r="48" spans="1:7" x14ac:dyDescent="0.25">
      <c r="A48" s="43"/>
      <c r="B48" s="24"/>
      <c r="C48" s="24">
        <v>18</v>
      </c>
      <c r="D48" s="5" t="s">
        <v>102</v>
      </c>
      <c r="E48" s="9">
        <v>195000</v>
      </c>
      <c r="F48" s="47"/>
    </row>
    <row r="49" spans="1:8" x14ac:dyDescent="0.25">
      <c r="A49" s="38"/>
      <c r="B49" s="39"/>
      <c r="C49" s="39"/>
      <c r="D49" s="40"/>
      <c r="E49" s="14">
        <f>SUM(E29:E48)</f>
        <v>19395000</v>
      </c>
    </row>
    <row r="50" spans="1:8" x14ac:dyDescent="0.25">
      <c r="A50" s="41" t="s">
        <v>103</v>
      </c>
      <c r="B50" s="16">
        <v>18621</v>
      </c>
      <c r="C50" s="16">
        <v>1</v>
      </c>
      <c r="D50" s="5" t="s">
        <v>104</v>
      </c>
      <c r="E50" s="9">
        <v>3000000</v>
      </c>
      <c r="F50" s="2">
        <v>37</v>
      </c>
    </row>
    <row r="51" spans="1:8" x14ac:dyDescent="0.25">
      <c r="A51" s="41"/>
      <c r="B51" s="16">
        <v>18622</v>
      </c>
      <c r="C51" s="16">
        <v>2</v>
      </c>
      <c r="D51" s="5" t="s">
        <v>105</v>
      </c>
      <c r="E51" s="9">
        <v>300000</v>
      </c>
      <c r="F51" s="2">
        <v>38</v>
      </c>
    </row>
    <row r="52" spans="1:8" x14ac:dyDescent="0.25">
      <c r="A52" s="41"/>
      <c r="B52" s="16">
        <v>18623</v>
      </c>
      <c r="C52" s="16">
        <v>3</v>
      </c>
      <c r="D52" s="5" t="s">
        <v>50</v>
      </c>
      <c r="E52" s="9">
        <v>500000</v>
      </c>
      <c r="F52" s="2">
        <v>39</v>
      </c>
    </row>
    <row r="53" spans="1:8" x14ac:dyDescent="0.25">
      <c r="A53" s="41"/>
      <c r="B53" s="16">
        <v>18624</v>
      </c>
      <c r="C53" s="16">
        <v>4</v>
      </c>
      <c r="D53" s="5" t="s">
        <v>106</v>
      </c>
      <c r="E53" s="9">
        <v>6150000</v>
      </c>
      <c r="F53" s="2">
        <v>40</v>
      </c>
    </row>
    <row r="54" spans="1:8" x14ac:dyDescent="0.25">
      <c r="A54" s="41"/>
      <c r="B54" s="16">
        <v>18625</v>
      </c>
      <c r="C54" s="16">
        <v>5</v>
      </c>
      <c r="D54" s="5" t="s">
        <v>107</v>
      </c>
      <c r="E54" s="9">
        <v>300000</v>
      </c>
      <c r="F54" s="2">
        <v>41</v>
      </c>
    </row>
    <row r="55" spans="1:8" x14ac:dyDescent="0.25">
      <c r="A55" s="41"/>
      <c r="B55" s="16">
        <v>18626</v>
      </c>
      <c r="C55" s="16">
        <v>6</v>
      </c>
      <c r="D55" s="5" t="s">
        <v>16</v>
      </c>
      <c r="E55" s="9">
        <v>350000</v>
      </c>
      <c r="F55" s="2">
        <v>42</v>
      </c>
    </row>
    <row r="56" spans="1:8" x14ac:dyDescent="0.25">
      <c r="A56" s="41"/>
      <c r="B56" s="16">
        <v>18627</v>
      </c>
      <c r="C56" s="16">
        <v>7</v>
      </c>
      <c r="D56" s="5" t="s">
        <v>108</v>
      </c>
      <c r="E56" s="9">
        <v>500000</v>
      </c>
      <c r="F56" s="2">
        <v>43</v>
      </c>
    </row>
    <row r="57" spans="1:8" x14ac:dyDescent="0.25">
      <c r="A57" s="41"/>
      <c r="B57" s="16">
        <v>18651</v>
      </c>
      <c r="C57" s="16">
        <v>8</v>
      </c>
      <c r="D57" s="5" t="s">
        <v>109</v>
      </c>
      <c r="E57" s="9">
        <v>550000</v>
      </c>
      <c r="F57" s="2">
        <v>44</v>
      </c>
    </row>
    <row r="58" spans="1:8" x14ac:dyDescent="0.25">
      <c r="A58" s="41"/>
      <c r="B58" s="16">
        <v>18652</v>
      </c>
      <c r="C58" s="16">
        <v>9</v>
      </c>
      <c r="D58" s="5" t="s">
        <v>110</v>
      </c>
      <c r="E58" s="9">
        <v>750000</v>
      </c>
      <c r="F58" s="2">
        <v>45</v>
      </c>
    </row>
    <row r="59" spans="1:8" x14ac:dyDescent="0.25">
      <c r="A59" s="41"/>
      <c r="B59" s="16">
        <v>18671</v>
      </c>
      <c r="C59" s="16">
        <v>10</v>
      </c>
      <c r="D59" s="5" t="s">
        <v>111</v>
      </c>
      <c r="E59" s="9">
        <v>350000</v>
      </c>
      <c r="F59" s="2">
        <v>46</v>
      </c>
    </row>
    <row r="60" spans="1:8" x14ac:dyDescent="0.25">
      <c r="A60" s="41"/>
      <c r="B60" s="16">
        <v>18686</v>
      </c>
      <c r="C60" s="16">
        <v>11</v>
      </c>
      <c r="D60" s="5" t="s">
        <v>112</v>
      </c>
      <c r="E60" s="9">
        <v>800000</v>
      </c>
      <c r="F60" s="2">
        <v>47</v>
      </c>
    </row>
    <row r="61" spans="1:8" x14ac:dyDescent="0.25">
      <c r="A61" s="41"/>
      <c r="B61" s="16">
        <v>18687</v>
      </c>
      <c r="C61" s="16">
        <v>12</v>
      </c>
      <c r="D61" s="5" t="s">
        <v>50</v>
      </c>
      <c r="E61" s="9">
        <v>1150000</v>
      </c>
      <c r="F61" s="2">
        <v>48</v>
      </c>
    </row>
    <row r="62" spans="1:8" x14ac:dyDescent="0.25">
      <c r="A62" s="38"/>
      <c r="B62" s="39"/>
      <c r="C62" s="39"/>
      <c r="D62" s="40"/>
      <c r="E62" s="14">
        <f>SUM(E50:E61)</f>
        <v>14700000</v>
      </c>
    </row>
    <row r="63" spans="1:8" x14ac:dyDescent="0.25">
      <c r="A63" s="41" t="s">
        <v>113</v>
      </c>
      <c r="B63" s="16">
        <v>18695</v>
      </c>
      <c r="C63" s="16">
        <v>1</v>
      </c>
      <c r="D63" s="5" t="s">
        <v>114</v>
      </c>
      <c r="E63" s="9">
        <v>1449000</v>
      </c>
      <c r="F63" s="2">
        <v>49</v>
      </c>
      <c r="H63" s="1" t="s">
        <v>7</v>
      </c>
    </row>
    <row r="64" spans="1:8" x14ac:dyDescent="0.25">
      <c r="A64" s="41"/>
      <c r="B64" s="16">
        <v>18696</v>
      </c>
      <c r="C64" s="16">
        <v>2</v>
      </c>
      <c r="D64" s="5" t="s">
        <v>86</v>
      </c>
      <c r="E64" s="9">
        <v>550000</v>
      </c>
      <c r="F64" s="2">
        <v>50</v>
      </c>
    </row>
    <row r="65" spans="1:8" x14ac:dyDescent="0.25">
      <c r="A65" s="41"/>
      <c r="B65" s="16">
        <v>18697</v>
      </c>
      <c r="C65" s="16">
        <v>3</v>
      </c>
      <c r="D65" s="5" t="s">
        <v>62</v>
      </c>
      <c r="E65" s="9">
        <v>700000</v>
      </c>
      <c r="F65" s="2">
        <v>51</v>
      </c>
    </row>
    <row r="66" spans="1:8" x14ac:dyDescent="0.25">
      <c r="A66" s="41"/>
      <c r="B66" s="16">
        <v>18703</v>
      </c>
      <c r="C66" s="16">
        <v>4</v>
      </c>
      <c r="D66" s="5" t="s">
        <v>115</v>
      </c>
      <c r="E66" s="9">
        <v>1782000</v>
      </c>
      <c r="F66" s="2">
        <v>52</v>
      </c>
    </row>
    <row r="67" spans="1:8" x14ac:dyDescent="0.25">
      <c r="A67" s="41"/>
      <c r="B67" s="16">
        <v>18709</v>
      </c>
      <c r="C67" s="16">
        <v>5</v>
      </c>
      <c r="D67" s="5" t="s">
        <v>116</v>
      </c>
      <c r="E67" s="9">
        <v>1250000</v>
      </c>
      <c r="F67" s="2">
        <v>53</v>
      </c>
    </row>
    <row r="68" spans="1:8" x14ac:dyDescent="0.25">
      <c r="A68" s="41"/>
      <c r="B68" s="16">
        <v>18733</v>
      </c>
      <c r="C68" s="16">
        <v>6</v>
      </c>
      <c r="D68" s="5" t="s">
        <v>117</v>
      </c>
      <c r="E68" s="9">
        <v>2000000</v>
      </c>
      <c r="F68" s="2">
        <v>54</v>
      </c>
    </row>
    <row r="69" spans="1:8" x14ac:dyDescent="0.25">
      <c r="A69" s="41"/>
      <c r="B69" s="16">
        <v>18734</v>
      </c>
      <c r="C69" s="16">
        <v>7</v>
      </c>
      <c r="D69" s="5" t="s">
        <v>118</v>
      </c>
      <c r="E69" s="9">
        <v>3000000</v>
      </c>
      <c r="F69" s="2">
        <v>55</v>
      </c>
    </row>
    <row r="70" spans="1:8" x14ac:dyDescent="0.25">
      <c r="A70" s="41"/>
      <c r="B70" s="16">
        <v>18738</v>
      </c>
      <c r="C70" s="16">
        <v>8</v>
      </c>
      <c r="D70" s="5" t="s">
        <v>26</v>
      </c>
      <c r="E70" s="9">
        <v>5148000</v>
      </c>
      <c r="F70" s="2">
        <v>56</v>
      </c>
    </row>
    <row r="71" spans="1:8" x14ac:dyDescent="0.25">
      <c r="A71" s="41"/>
      <c r="B71" s="16">
        <v>18799</v>
      </c>
      <c r="C71" s="16">
        <v>9</v>
      </c>
      <c r="D71" s="5" t="s">
        <v>119</v>
      </c>
      <c r="E71" s="9">
        <v>4000000</v>
      </c>
      <c r="F71" s="2">
        <v>57</v>
      </c>
    </row>
    <row r="72" spans="1:8" x14ac:dyDescent="0.25">
      <c r="A72" s="38"/>
      <c r="B72" s="39"/>
      <c r="C72" s="39"/>
      <c r="D72" s="40"/>
      <c r="E72" s="14">
        <f>SUM(E63:E71)</f>
        <v>19879000</v>
      </c>
    </row>
    <row r="73" spans="1:8" x14ac:dyDescent="0.25">
      <c r="A73" s="41" t="s">
        <v>120</v>
      </c>
      <c r="B73" s="16">
        <v>18809</v>
      </c>
      <c r="C73" s="16">
        <v>1</v>
      </c>
      <c r="D73" s="5" t="s">
        <v>89</v>
      </c>
      <c r="E73" s="9">
        <v>2565000</v>
      </c>
      <c r="F73" s="2">
        <v>58</v>
      </c>
      <c r="H73" s="1" t="s">
        <v>7</v>
      </c>
    </row>
    <row r="74" spans="1:8" x14ac:dyDescent="0.25">
      <c r="A74" s="41"/>
      <c r="B74" s="16">
        <v>18832</v>
      </c>
      <c r="C74" s="16">
        <v>2</v>
      </c>
      <c r="D74" s="5" t="s">
        <v>121</v>
      </c>
      <c r="E74" s="9">
        <v>950000</v>
      </c>
      <c r="F74" s="2">
        <v>59</v>
      </c>
    </row>
    <row r="75" spans="1:8" x14ac:dyDescent="0.25">
      <c r="A75" s="41"/>
      <c r="B75" s="16">
        <v>18862</v>
      </c>
      <c r="C75" s="16">
        <v>3</v>
      </c>
      <c r="D75" s="5" t="s">
        <v>50</v>
      </c>
      <c r="E75" s="9">
        <v>700000</v>
      </c>
      <c r="F75" s="2">
        <v>60</v>
      </c>
    </row>
    <row r="76" spans="1:8" x14ac:dyDescent="0.25">
      <c r="A76" s="41"/>
      <c r="B76" s="16">
        <v>18926</v>
      </c>
      <c r="C76" s="48">
        <v>4</v>
      </c>
      <c r="D76" s="50" t="s">
        <v>27</v>
      </c>
      <c r="E76" s="9">
        <v>744000</v>
      </c>
      <c r="F76" s="47">
        <v>61</v>
      </c>
    </row>
    <row r="77" spans="1:8" x14ac:dyDescent="0.25">
      <c r="A77" s="41"/>
      <c r="B77" s="16">
        <v>19044</v>
      </c>
      <c r="C77" s="49"/>
      <c r="D77" s="51"/>
      <c r="E77" s="9">
        <v>1770720</v>
      </c>
      <c r="F77" s="47"/>
    </row>
    <row r="78" spans="1:8" x14ac:dyDescent="0.25">
      <c r="A78" s="41"/>
      <c r="B78" s="16">
        <v>18927</v>
      </c>
      <c r="C78" s="16">
        <v>5</v>
      </c>
      <c r="D78" s="5" t="s">
        <v>122</v>
      </c>
      <c r="E78" s="9">
        <v>400000</v>
      </c>
      <c r="F78" s="2">
        <v>62</v>
      </c>
    </row>
    <row r="79" spans="1:8" x14ac:dyDescent="0.25">
      <c r="A79" s="38"/>
      <c r="B79" s="39"/>
      <c r="C79" s="39"/>
      <c r="D79" s="40"/>
      <c r="E79" s="14">
        <f>SUM(E73:E78)</f>
        <v>7129720</v>
      </c>
    </row>
  </sheetData>
  <mergeCells count="28">
    <mergeCell ref="F76:F77"/>
    <mergeCell ref="A79:D79"/>
    <mergeCell ref="A49:D49"/>
    <mergeCell ref="A50:A61"/>
    <mergeCell ref="A62:D62"/>
    <mergeCell ref="A63:A71"/>
    <mergeCell ref="A72:D72"/>
    <mergeCell ref="A73:A78"/>
    <mergeCell ref="C76:C77"/>
    <mergeCell ref="D76:D77"/>
    <mergeCell ref="A28:D28"/>
    <mergeCell ref="A29:A48"/>
    <mergeCell ref="C29:C30"/>
    <mergeCell ref="D29:D30"/>
    <mergeCell ref="F29:F30"/>
    <mergeCell ref="F47:F48"/>
    <mergeCell ref="F17:F18"/>
    <mergeCell ref="A1:E1"/>
    <mergeCell ref="A2:E2"/>
    <mergeCell ref="A3:E3"/>
    <mergeCell ref="A4:E4"/>
    <mergeCell ref="A7:A9"/>
    <mergeCell ref="A10:D10"/>
    <mergeCell ref="A11:A15"/>
    <mergeCell ref="A16:D16"/>
    <mergeCell ref="A17:A27"/>
    <mergeCell ref="C17:C18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15"/>
  <sheetViews>
    <sheetView tabSelected="1" workbookViewId="0">
      <pane xSplit="1" ySplit="6" topLeftCell="B101" activePane="bottomRight" state="frozen"/>
      <selection pane="topRight" activeCell="B1" sqref="B1"/>
      <selection pane="bottomLeft" activeCell="A7" sqref="A7"/>
      <selection pane="bottomRight" activeCell="I17" sqref="I17"/>
    </sheetView>
  </sheetViews>
  <sheetFormatPr baseColWidth="10" defaultRowHeight="15" x14ac:dyDescent="0.25"/>
  <cols>
    <col min="1" max="1" width="19.5703125" style="2" customWidth="1"/>
    <col min="2" max="2" width="16.5703125" style="2" bestFit="1" customWidth="1"/>
    <col min="3" max="3" width="7.28515625" style="2" customWidth="1"/>
    <col min="4" max="4" width="37.5703125" style="3" customWidth="1"/>
    <col min="5" max="5" width="13.85546875" style="10" bestFit="1" customWidth="1"/>
    <col min="6" max="6" width="4" style="2" bestFit="1" customWidth="1"/>
    <col min="7" max="7" width="13.85546875" style="1" bestFit="1" customWidth="1"/>
    <col min="8" max="16384" width="11.42578125" style="1"/>
  </cols>
  <sheetData>
    <row r="1" spans="1:11" x14ac:dyDescent="0.25">
      <c r="A1" s="44" t="s">
        <v>6</v>
      </c>
      <c r="B1" s="44"/>
      <c r="C1" s="44"/>
      <c r="D1" s="44"/>
      <c r="E1" s="44"/>
    </row>
    <row r="2" spans="1:11" x14ac:dyDescent="0.25">
      <c r="A2" s="44" t="s">
        <v>82</v>
      </c>
      <c r="B2" s="44"/>
      <c r="C2" s="44"/>
      <c r="D2" s="44"/>
      <c r="E2" s="44"/>
      <c r="G2" s="9">
        <v>21090000</v>
      </c>
    </row>
    <row r="3" spans="1:11" ht="15.75" x14ac:dyDescent="0.25">
      <c r="A3" s="45" t="s">
        <v>0</v>
      </c>
      <c r="B3" s="45"/>
      <c r="C3" s="45"/>
      <c r="D3" s="45"/>
      <c r="E3" s="45"/>
      <c r="G3" s="19"/>
    </row>
    <row r="4" spans="1:11" x14ac:dyDescent="0.25">
      <c r="A4" s="46" t="s">
        <v>123</v>
      </c>
      <c r="B4" s="46"/>
      <c r="C4" s="46"/>
      <c r="D4" s="46"/>
      <c r="E4" s="46"/>
    </row>
    <row r="5" spans="1:11" x14ac:dyDescent="0.25">
      <c r="A5" s="6"/>
      <c r="B5" s="6"/>
      <c r="C5" s="6"/>
      <c r="D5" s="7"/>
      <c r="E5" s="8"/>
      <c r="G5" s="19"/>
    </row>
    <row r="6" spans="1:11" x14ac:dyDescent="0.25">
      <c r="A6" s="11" t="s">
        <v>1</v>
      </c>
      <c r="B6" s="11" t="s">
        <v>3</v>
      </c>
      <c r="C6" s="11" t="s">
        <v>45</v>
      </c>
      <c r="D6" s="11" t="s">
        <v>2</v>
      </c>
      <c r="E6" s="12" t="s">
        <v>4</v>
      </c>
      <c r="G6" s="19"/>
    </row>
    <row r="7" spans="1:11" x14ac:dyDescent="0.25">
      <c r="A7" s="42" t="s">
        <v>124</v>
      </c>
      <c r="B7" s="24">
        <v>19047</v>
      </c>
      <c r="C7" s="24">
        <v>1</v>
      </c>
      <c r="D7" s="5" t="s">
        <v>119</v>
      </c>
      <c r="E7" s="9">
        <v>6400000</v>
      </c>
      <c r="F7" s="2">
        <v>1</v>
      </c>
    </row>
    <row r="8" spans="1:11" x14ac:dyDescent="0.25">
      <c r="A8" s="43"/>
      <c r="B8" s="24">
        <v>19064</v>
      </c>
      <c r="C8" s="24">
        <v>2</v>
      </c>
      <c r="D8" s="5" t="s">
        <v>65</v>
      </c>
      <c r="E8" s="9">
        <v>1930000</v>
      </c>
      <c r="F8" s="2">
        <v>2</v>
      </c>
    </row>
    <row r="9" spans="1:11" x14ac:dyDescent="0.25">
      <c r="A9" s="43"/>
      <c r="B9" s="24">
        <v>19083</v>
      </c>
      <c r="C9" s="24">
        <v>3</v>
      </c>
      <c r="D9" s="5" t="s">
        <v>125</v>
      </c>
      <c r="E9" s="9">
        <v>7000000</v>
      </c>
      <c r="F9" s="2">
        <v>3</v>
      </c>
    </row>
    <row r="10" spans="1:11" x14ac:dyDescent="0.25">
      <c r="A10" s="43"/>
      <c r="B10" s="24">
        <v>19107</v>
      </c>
      <c r="C10" s="24">
        <v>4</v>
      </c>
      <c r="D10" s="5" t="s">
        <v>16</v>
      </c>
      <c r="E10" s="9">
        <v>4405000</v>
      </c>
      <c r="F10" s="2">
        <v>4</v>
      </c>
    </row>
    <row r="11" spans="1:11" x14ac:dyDescent="0.25">
      <c r="A11" s="38"/>
      <c r="B11" s="39"/>
      <c r="C11" s="39"/>
      <c r="D11" s="40"/>
      <c r="E11" s="14">
        <f>SUM(E7:E10)</f>
        <v>19735000</v>
      </c>
      <c r="G11" s="19"/>
    </row>
    <row r="12" spans="1:11" x14ac:dyDescent="0.25">
      <c r="A12" s="42" t="s">
        <v>126</v>
      </c>
      <c r="B12" s="24">
        <v>19109</v>
      </c>
      <c r="C12" s="24">
        <v>1</v>
      </c>
      <c r="D12" s="5" t="s">
        <v>10</v>
      </c>
      <c r="E12" s="9">
        <v>12174450</v>
      </c>
      <c r="F12" s="2">
        <v>5</v>
      </c>
    </row>
    <row r="13" spans="1:11" x14ac:dyDescent="0.25">
      <c r="A13" s="43"/>
      <c r="B13" s="24">
        <v>19110</v>
      </c>
      <c r="C13" s="24">
        <v>2</v>
      </c>
      <c r="D13" s="5" t="s">
        <v>27</v>
      </c>
      <c r="E13" s="9">
        <v>1945000</v>
      </c>
      <c r="F13" s="2">
        <v>6</v>
      </c>
      <c r="K13" s="1" t="s">
        <v>87</v>
      </c>
    </row>
    <row r="14" spans="1:11" x14ac:dyDescent="0.25">
      <c r="A14" s="43"/>
      <c r="B14" s="24">
        <v>19122</v>
      </c>
      <c r="C14" s="24">
        <v>3</v>
      </c>
      <c r="D14" s="5" t="s">
        <v>95</v>
      </c>
      <c r="E14" s="9">
        <v>5100000</v>
      </c>
      <c r="F14" s="2">
        <v>7</v>
      </c>
      <c r="G14" s="19"/>
    </row>
    <row r="15" spans="1:11" x14ac:dyDescent="0.25">
      <c r="A15" s="43"/>
      <c r="B15" s="24">
        <v>19133</v>
      </c>
      <c r="C15" s="24">
        <v>4</v>
      </c>
      <c r="D15" s="5" t="s">
        <v>96</v>
      </c>
      <c r="E15" s="9">
        <v>1000000</v>
      </c>
      <c r="F15" s="2">
        <v>8</v>
      </c>
    </row>
    <row r="16" spans="1:11" x14ac:dyDescent="0.25">
      <c r="A16" s="43"/>
      <c r="B16" s="24">
        <v>19134</v>
      </c>
      <c r="C16" s="24">
        <v>5</v>
      </c>
      <c r="D16" s="5" t="s">
        <v>98</v>
      </c>
      <c r="E16" s="9">
        <v>510000</v>
      </c>
      <c r="F16" s="2">
        <v>9</v>
      </c>
    </row>
    <row r="17" spans="1:7" x14ac:dyDescent="0.25">
      <c r="A17" s="38"/>
      <c r="B17" s="39"/>
      <c r="C17" s="39"/>
      <c r="D17" s="40"/>
      <c r="E17" s="14">
        <f>SUM(E12:E16)</f>
        <v>20729450</v>
      </c>
      <c r="G17" s="19"/>
    </row>
    <row r="18" spans="1:7" x14ac:dyDescent="0.25">
      <c r="A18" s="42" t="s">
        <v>127</v>
      </c>
      <c r="B18" s="24">
        <v>19111</v>
      </c>
      <c r="C18" s="24">
        <v>1</v>
      </c>
      <c r="D18" s="5" t="s">
        <v>52</v>
      </c>
      <c r="E18" s="9">
        <v>10200000</v>
      </c>
      <c r="F18" s="2">
        <v>10</v>
      </c>
    </row>
    <row r="19" spans="1:7" x14ac:dyDescent="0.25">
      <c r="A19" s="43"/>
      <c r="B19" s="24">
        <v>19135</v>
      </c>
      <c r="C19" s="24">
        <v>2</v>
      </c>
      <c r="D19" s="15" t="s">
        <v>118</v>
      </c>
      <c r="E19" s="9">
        <v>3300000</v>
      </c>
      <c r="F19" s="2">
        <v>11</v>
      </c>
    </row>
    <row r="20" spans="1:7" x14ac:dyDescent="0.25">
      <c r="A20" s="43"/>
      <c r="B20" s="24">
        <v>19146</v>
      </c>
      <c r="C20" s="24">
        <v>3</v>
      </c>
      <c r="D20" s="5" t="s">
        <v>128</v>
      </c>
      <c r="E20" s="9">
        <v>1735000</v>
      </c>
      <c r="F20" s="2">
        <v>12</v>
      </c>
    </row>
    <row r="21" spans="1:7" x14ac:dyDescent="0.25">
      <c r="A21" s="43"/>
      <c r="B21" s="24">
        <v>19147</v>
      </c>
      <c r="C21" s="24">
        <v>4</v>
      </c>
      <c r="D21" s="5" t="s">
        <v>129</v>
      </c>
      <c r="E21" s="9">
        <v>1020000</v>
      </c>
      <c r="F21" s="2">
        <v>13</v>
      </c>
    </row>
    <row r="22" spans="1:7" x14ac:dyDescent="0.25">
      <c r="A22" s="43"/>
      <c r="B22" s="24">
        <v>19148</v>
      </c>
      <c r="C22" s="24">
        <v>5</v>
      </c>
      <c r="D22" s="5" t="s">
        <v>130</v>
      </c>
      <c r="E22" s="9">
        <v>612000</v>
      </c>
      <c r="F22" s="2">
        <v>14</v>
      </c>
    </row>
    <row r="23" spans="1:7" x14ac:dyDescent="0.25">
      <c r="A23" s="43"/>
      <c r="B23" s="24">
        <v>19149</v>
      </c>
      <c r="C23" s="24">
        <v>6</v>
      </c>
      <c r="D23" s="5" t="s">
        <v>131</v>
      </c>
      <c r="E23" s="9">
        <v>1275000</v>
      </c>
      <c r="F23" s="2">
        <v>15</v>
      </c>
    </row>
    <row r="24" spans="1:7" x14ac:dyDescent="0.25">
      <c r="A24" s="43"/>
      <c r="B24" s="24">
        <v>19155</v>
      </c>
      <c r="C24" s="24">
        <v>7</v>
      </c>
      <c r="D24" s="5" t="s">
        <v>132</v>
      </c>
      <c r="E24" s="9">
        <v>400000</v>
      </c>
      <c r="F24" s="2">
        <v>16</v>
      </c>
    </row>
    <row r="25" spans="1:7" x14ac:dyDescent="0.25">
      <c r="A25" s="43"/>
      <c r="B25" s="24">
        <v>19156</v>
      </c>
      <c r="C25" s="24">
        <v>8</v>
      </c>
      <c r="D25" s="5" t="s">
        <v>133</v>
      </c>
      <c r="E25" s="9">
        <v>400000</v>
      </c>
      <c r="F25" s="2">
        <v>17</v>
      </c>
    </row>
    <row r="26" spans="1:7" x14ac:dyDescent="0.25">
      <c r="A26" s="43"/>
      <c r="B26" s="24">
        <v>19157</v>
      </c>
      <c r="C26" s="24">
        <v>9</v>
      </c>
      <c r="D26" s="5" t="s">
        <v>102</v>
      </c>
      <c r="E26" s="9">
        <v>400000</v>
      </c>
      <c r="F26" s="2">
        <v>18</v>
      </c>
    </row>
    <row r="27" spans="1:7" x14ac:dyDescent="0.25">
      <c r="A27" s="43"/>
      <c r="B27" s="24">
        <v>19158</v>
      </c>
      <c r="C27" s="24">
        <v>10</v>
      </c>
      <c r="D27" s="5" t="s">
        <v>134</v>
      </c>
      <c r="E27" s="9">
        <v>408000</v>
      </c>
      <c r="F27" s="2">
        <v>19</v>
      </c>
    </row>
    <row r="28" spans="1:7" x14ac:dyDescent="0.25">
      <c r="A28" s="43"/>
      <c r="B28" s="24">
        <v>19165</v>
      </c>
      <c r="C28" s="24">
        <v>11</v>
      </c>
      <c r="D28" s="5" t="s">
        <v>107</v>
      </c>
      <c r="E28" s="9">
        <v>600000</v>
      </c>
      <c r="F28" s="2">
        <v>20</v>
      </c>
    </row>
    <row r="29" spans="1:7" x14ac:dyDescent="0.25">
      <c r="A29" s="38"/>
      <c r="B29" s="39"/>
      <c r="C29" s="39"/>
      <c r="D29" s="40"/>
      <c r="E29" s="14">
        <f>SUM(E18:E28)</f>
        <v>20350000</v>
      </c>
      <c r="G29" s="19"/>
    </row>
    <row r="30" spans="1:7" x14ac:dyDescent="0.25">
      <c r="A30" s="42" t="s">
        <v>135</v>
      </c>
      <c r="B30" s="24">
        <v>19150</v>
      </c>
      <c r="C30" s="24">
        <v>1</v>
      </c>
      <c r="D30" s="5" t="s">
        <v>57</v>
      </c>
      <c r="E30" s="9">
        <v>11000000</v>
      </c>
      <c r="F30" s="2">
        <v>21</v>
      </c>
    </row>
    <row r="31" spans="1:7" x14ac:dyDescent="0.25">
      <c r="A31" s="43"/>
      <c r="B31" s="24">
        <v>19159</v>
      </c>
      <c r="C31" s="24">
        <v>2</v>
      </c>
      <c r="D31" s="5" t="s">
        <v>136</v>
      </c>
      <c r="E31" s="9">
        <v>5400000</v>
      </c>
      <c r="F31" s="2">
        <v>22</v>
      </c>
    </row>
    <row r="32" spans="1:7" x14ac:dyDescent="0.25">
      <c r="A32" s="43"/>
      <c r="B32" s="24">
        <v>19160</v>
      </c>
      <c r="C32" s="24">
        <v>3</v>
      </c>
      <c r="D32" s="5" t="s">
        <v>91</v>
      </c>
      <c r="E32" s="9">
        <v>3000000</v>
      </c>
      <c r="F32" s="2">
        <v>23</v>
      </c>
    </row>
    <row r="33" spans="1:8" x14ac:dyDescent="0.25">
      <c r="A33" s="43"/>
      <c r="B33" s="24">
        <v>19166</v>
      </c>
      <c r="C33" s="24">
        <v>4</v>
      </c>
      <c r="D33" s="5" t="s">
        <v>93</v>
      </c>
      <c r="E33" s="9">
        <v>1500000</v>
      </c>
      <c r="F33" s="2">
        <v>24</v>
      </c>
    </row>
    <row r="34" spans="1:8" x14ac:dyDescent="0.25">
      <c r="A34" s="38"/>
      <c r="B34" s="39"/>
      <c r="C34" s="39"/>
      <c r="D34" s="40"/>
      <c r="E34" s="14">
        <f>SUM(E30:E33)</f>
        <v>20900000</v>
      </c>
      <c r="G34" s="19"/>
    </row>
    <row r="35" spans="1:8" x14ac:dyDescent="0.25">
      <c r="A35" s="41" t="s">
        <v>137</v>
      </c>
      <c r="B35" s="16">
        <v>19167</v>
      </c>
      <c r="C35" s="16">
        <v>1</v>
      </c>
      <c r="D35" s="5" t="s">
        <v>44</v>
      </c>
      <c r="E35" s="9">
        <v>3000000</v>
      </c>
      <c r="F35" s="2">
        <v>25</v>
      </c>
    </row>
    <row r="36" spans="1:8" x14ac:dyDescent="0.25">
      <c r="A36" s="41"/>
      <c r="B36" s="16">
        <v>19172</v>
      </c>
      <c r="C36" s="16">
        <v>2</v>
      </c>
      <c r="D36" s="5" t="s">
        <v>138</v>
      </c>
      <c r="E36" s="9">
        <v>1450000</v>
      </c>
      <c r="F36" s="2">
        <v>26</v>
      </c>
    </row>
    <row r="37" spans="1:8" x14ac:dyDescent="0.25">
      <c r="A37" s="41"/>
      <c r="B37" s="16">
        <v>19173</v>
      </c>
      <c r="C37" s="16">
        <v>3</v>
      </c>
      <c r="D37" s="5" t="s">
        <v>139</v>
      </c>
      <c r="E37" s="9">
        <v>408000</v>
      </c>
      <c r="F37" s="2">
        <v>27</v>
      </c>
    </row>
    <row r="38" spans="1:8" x14ac:dyDescent="0.25">
      <c r="A38" s="41"/>
      <c r="B38" s="16">
        <v>19174</v>
      </c>
      <c r="C38" s="16">
        <v>4</v>
      </c>
      <c r="D38" s="5" t="s">
        <v>19</v>
      </c>
      <c r="E38" s="9">
        <v>2436000</v>
      </c>
      <c r="F38" s="2">
        <v>28</v>
      </c>
    </row>
    <row r="39" spans="1:8" x14ac:dyDescent="0.25">
      <c r="A39" s="41"/>
      <c r="B39" s="16">
        <v>19175</v>
      </c>
      <c r="C39" s="16">
        <v>5</v>
      </c>
      <c r="D39" s="5" t="s">
        <v>61</v>
      </c>
      <c r="E39" s="9">
        <v>2500000</v>
      </c>
      <c r="F39" s="2">
        <v>29</v>
      </c>
    </row>
    <row r="40" spans="1:8" x14ac:dyDescent="0.25">
      <c r="A40" s="41"/>
      <c r="B40" s="16">
        <v>19182</v>
      </c>
      <c r="C40" s="16">
        <v>6</v>
      </c>
      <c r="D40" s="5" t="s">
        <v>140</v>
      </c>
      <c r="E40" s="9">
        <v>2000000</v>
      </c>
      <c r="F40" s="2">
        <v>30</v>
      </c>
    </row>
    <row r="41" spans="1:8" x14ac:dyDescent="0.25">
      <c r="A41" s="41"/>
      <c r="B41" s="16">
        <v>19183</v>
      </c>
      <c r="C41" s="16">
        <v>7</v>
      </c>
      <c r="D41" s="5" t="s">
        <v>29</v>
      </c>
      <c r="E41" s="9">
        <v>1050000</v>
      </c>
      <c r="F41" s="2">
        <v>31</v>
      </c>
    </row>
    <row r="42" spans="1:8" x14ac:dyDescent="0.25">
      <c r="A42" s="41"/>
      <c r="B42" s="16">
        <v>19184</v>
      </c>
      <c r="C42" s="16">
        <v>8</v>
      </c>
      <c r="D42" s="5" t="s">
        <v>141</v>
      </c>
      <c r="E42" s="9">
        <v>459000</v>
      </c>
      <c r="F42" s="2">
        <v>32</v>
      </c>
    </row>
    <row r="43" spans="1:8" x14ac:dyDescent="0.25">
      <c r="A43" s="41"/>
      <c r="B43" s="16">
        <v>19185</v>
      </c>
      <c r="C43" s="16">
        <v>9</v>
      </c>
      <c r="D43" s="5" t="s">
        <v>142</v>
      </c>
      <c r="E43" s="9">
        <v>459000</v>
      </c>
      <c r="F43" s="2">
        <v>33</v>
      </c>
    </row>
    <row r="44" spans="1:8" x14ac:dyDescent="0.25">
      <c r="A44" s="41"/>
      <c r="B44" s="16">
        <v>19197</v>
      </c>
      <c r="C44" s="16">
        <v>10</v>
      </c>
      <c r="D44" s="5" t="s">
        <v>33</v>
      </c>
      <c r="E44" s="9">
        <v>6000000</v>
      </c>
      <c r="F44" s="2">
        <v>34</v>
      </c>
    </row>
    <row r="45" spans="1:8" x14ac:dyDescent="0.25">
      <c r="A45" s="41"/>
      <c r="B45" s="16">
        <v>19207</v>
      </c>
      <c r="C45" s="16">
        <v>11</v>
      </c>
      <c r="D45" s="5" t="s">
        <v>143</v>
      </c>
      <c r="E45" s="9">
        <v>1000000</v>
      </c>
      <c r="F45" s="2">
        <v>35</v>
      </c>
    </row>
    <row r="46" spans="1:8" x14ac:dyDescent="0.25">
      <c r="A46" s="38"/>
      <c r="B46" s="39"/>
      <c r="C46" s="39"/>
      <c r="D46" s="40"/>
      <c r="E46" s="14">
        <f>SUM(E35:E45)</f>
        <v>20762000</v>
      </c>
      <c r="G46" s="19"/>
    </row>
    <row r="47" spans="1:8" x14ac:dyDescent="0.25">
      <c r="A47" s="41" t="s">
        <v>144</v>
      </c>
      <c r="B47" s="16">
        <v>19198</v>
      </c>
      <c r="C47" s="16">
        <v>1</v>
      </c>
      <c r="D47" s="5" t="s">
        <v>32</v>
      </c>
      <c r="E47" s="9">
        <v>1600000</v>
      </c>
      <c r="F47" s="2">
        <v>36</v>
      </c>
      <c r="H47" s="1" t="s">
        <v>7</v>
      </c>
    </row>
    <row r="48" spans="1:8" x14ac:dyDescent="0.25">
      <c r="A48" s="41"/>
      <c r="B48" s="16">
        <v>19213</v>
      </c>
      <c r="C48" s="16">
        <v>2</v>
      </c>
      <c r="D48" s="5" t="s">
        <v>145</v>
      </c>
      <c r="E48" s="9">
        <v>600000</v>
      </c>
      <c r="F48" s="2">
        <v>37</v>
      </c>
    </row>
    <row r="49" spans="1:6" x14ac:dyDescent="0.25">
      <c r="A49" s="41"/>
      <c r="B49" s="16">
        <v>19214</v>
      </c>
      <c r="C49" s="16">
        <v>3</v>
      </c>
      <c r="D49" s="5" t="s">
        <v>105</v>
      </c>
      <c r="E49" s="9">
        <v>563000</v>
      </c>
      <c r="F49" s="2">
        <v>38</v>
      </c>
    </row>
    <row r="50" spans="1:6" x14ac:dyDescent="0.25">
      <c r="A50" s="41"/>
      <c r="B50" s="16">
        <v>19215</v>
      </c>
      <c r="C50" s="16">
        <v>4</v>
      </c>
      <c r="D50" s="5" t="s">
        <v>146</v>
      </c>
      <c r="E50" s="9">
        <v>1000000</v>
      </c>
      <c r="F50" s="2">
        <v>39</v>
      </c>
    </row>
    <row r="51" spans="1:6" x14ac:dyDescent="0.25">
      <c r="A51" s="41"/>
      <c r="B51" s="16">
        <v>19216</v>
      </c>
      <c r="C51" s="16">
        <v>5</v>
      </c>
      <c r="D51" s="5" t="s">
        <v>42</v>
      </c>
      <c r="E51" s="9">
        <v>1000000</v>
      </c>
      <c r="F51" s="2">
        <v>40</v>
      </c>
    </row>
    <row r="52" spans="1:6" x14ac:dyDescent="0.25">
      <c r="A52" s="41"/>
      <c r="B52" s="16">
        <v>19217</v>
      </c>
      <c r="C52" s="16">
        <v>6</v>
      </c>
      <c r="D52" s="5" t="s">
        <v>147</v>
      </c>
      <c r="E52" s="9">
        <v>2150000</v>
      </c>
      <c r="F52" s="2">
        <v>41</v>
      </c>
    </row>
    <row r="53" spans="1:6" x14ac:dyDescent="0.25">
      <c r="A53" s="41"/>
      <c r="B53" s="16">
        <v>19226</v>
      </c>
      <c r="C53" s="16">
        <v>7</v>
      </c>
      <c r="D53" s="5" t="s">
        <v>27</v>
      </c>
      <c r="E53" s="9">
        <v>450000</v>
      </c>
      <c r="F53" s="2">
        <v>42</v>
      </c>
    </row>
    <row r="54" spans="1:6" x14ac:dyDescent="0.25">
      <c r="A54" s="41"/>
      <c r="B54" s="16">
        <v>19227</v>
      </c>
      <c r="C54" s="16">
        <v>8</v>
      </c>
      <c r="D54" s="5" t="s">
        <v>139</v>
      </c>
      <c r="E54" s="9">
        <v>155000</v>
      </c>
      <c r="F54" s="2">
        <v>43</v>
      </c>
    </row>
    <row r="55" spans="1:6" x14ac:dyDescent="0.25">
      <c r="A55" s="41"/>
      <c r="B55" s="16">
        <v>19228</v>
      </c>
      <c r="C55" s="16">
        <v>9</v>
      </c>
      <c r="D55" s="5" t="s">
        <v>141</v>
      </c>
      <c r="E55" s="9">
        <v>204000</v>
      </c>
      <c r="F55" s="2">
        <v>44</v>
      </c>
    </row>
    <row r="56" spans="1:6" x14ac:dyDescent="0.25">
      <c r="A56" s="41"/>
      <c r="B56" s="16">
        <v>19229</v>
      </c>
      <c r="C56" s="16">
        <v>10</v>
      </c>
      <c r="D56" s="5" t="s">
        <v>19</v>
      </c>
      <c r="E56" s="9">
        <v>306000</v>
      </c>
      <c r="F56" s="2">
        <v>45</v>
      </c>
    </row>
    <row r="57" spans="1:6" x14ac:dyDescent="0.25">
      <c r="A57" s="41"/>
      <c r="B57" s="16">
        <v>19230</v>
      </c>
      <c r="C57" s="16">
        <v>11</v>
      </c>
      <c r="D57" s="5" t="s">
        <v>65</v>
      </c>
      <c r="E57" s="9">
        <v>1080000</v>
      </c>
      <c r="F57" s="2">
        <v>46</v>
      </c>
    </row>
    <row r="58" spans="1:6" x14ac:dyDescent="0.25">
      <c r="A58" s="41"/>
      <c r="B58" s="16">
        <v>19234</v>
      </c>
      <c r="C58" s="16">
        <v>12</v>
      </c>
      <c r="D58" s="5" t="s">
        <v>125</v>
      </c>
      <c r="E58" s="9">
        <v>3134000</v>
      </c>
      <c r="F58" s="2">
        <v>47</v>
      </c>
    </row>
    <row r="59" spans="1:6" x14ac:dyDescent="0.25">
      <c r="A59" s="41"/>
      <c r="B59" s="16">
        <v>19235</v>
      </c>
      <c r="C59" s="16">
        <v>13</v>
      </c>
      <c r="D59" s="5" t="s">
        <v>148</v>
      </c>
      <c r="E59" s="9">
        <v>1104600</v>
      </c>
      <c r="F59" s="2">
        <v>48</v>
      </c>
    </row>
    <row r="60" spans="1:6" x14ac:dyDescent="0.25">
      <c r="A60" s="41"/>
      <c r="B60" s="16">
        <v>19236</v>
      </c>
      <c r="C60" s="16">
        <v>14</v>
      </c>
      <c r="D60" s="5" t="s">
        <v>134</v>
      </c>
      <c r="E60" s="9">
        <v>155000</v>
      </c>
      <c r="F60" s="2">
        <v>49</v>
      </c>
    </row>
    <row r="61" spans="1:6" x14ac:dyDescent="0.25">
      <c r="A61" s="41"/>
      <c r="B61" s="16">
        <v>19241</v>
      </c>
      <c r="C61" s="16">
        <v>15</v>
      </c>
      <c r="D61" s="5" t="s">
        <v>119</v>
      </c>
      <c r="E61" s="9">
        <v>5040000</v>
      </c>
      <c r="F61" s="2">
        <v>50</v>
      </c>
    </row>
    <row r="62" spans="1:6" x14ac:dyDescent="0.25">
      <c r="A62" s="41"/>
      <c r="B62" s="16">
        <v>19247</v>
      </c>
      <c r="C62" s="16">
        <v>16</v>
      </c>
      <c r="D62" s="5" t="s">
        <v>98</v>
      </c>
      <c r="E62" s="9">
        <v>255000</v>
      </c>
      <c r="F62" s="2">
        <v>51</v>
      </c>
    </row>
    <row r="63" spans="1:6" x14ac:dyDescent="0.25">
      <c r="A63" s="41"/>
      <c r="B63" s="16">
        <v>19248</v>
      </c>
      <c r="C63" s="16">
        <v>17</v>
      </c>
      <c r="D63" s="5" t="s">
        <v>29</v>
      </c>
      <c r="E63" s="9">
        <v>250000</v>
      </c>
      <c r="F63" s="2">
        <v>52</v>
      </c>
    </row>
    <row r="64" spans="1:6" x14ac:dyDescent="0.25">
      <c r="A64" s="41"/>
      <c r="B64" s="16">
        <v>19249</v>
      </c>
      <c r="C64" s="16">
        <v>18</v>
      </c>
      <c r="D64" s="5" t="s">
        <v>128</v>
      </c>
      <c r="E64" s="9">
        <v>450000</v>
      </c>
      <c r="F64" s="2">
        <v>53</v>
      </c>
    </row>
    <row r="65" spans="1:8" x14ac:dyDescent="0.25">
      <c r="A65" s="41"/>
      <c r="B65" s="16">
        <v>19260</v>
      </c>
      <c r="C65" s="16">
        <v>19</v>
      </c>
      <c r="D65" s="5" t="s">
        <v>149</v>
      </c>
      <c r="E65" s="9">
        <v>1500000</v>
      </c>
      <c r="F65" s="2">
        <v>54</v>
      </c>
    </row>
    <row r="66" spans="1:8" x14ac:dyDescent="0.25">
      <c r="A66" s="38"/>
      <c r="B66" s="39"/>
      <c r="C66" s="39"/>
      <c r="D66" s="40"/>
      <c r="E66" s="14">
        <f>SUM(E47:E65)</f>
        <v>20996600</v>
      </c>
      <c r="G66" s="19"/>
    </row>
    <row r="67" spans="1:8" x14ac:dyDescent="0.25">
      <c r="A67" s="41" t="s">
        <v>150</v>
      </c>
      <c r="B67" s="16">
        <v>19254</v>
      </c>
      <c r="C67" s="16">
        <v>1</v>
      </c>
      <c r="D67" s="5" t="s">
        <v>44</v>
      </c>
      <c r="E67" s="9">
        <v>3000000</v>
      </c>
      <c r="F67" s="2">
        <v>55</v>
      </c>
      <c r="H67" s="1" t="s">
        <v>7</v>
      </c>
    </row>
    <row r="68" spans="1:8" x14ac:dyDescent="0.25">
      <c r="A68" s="41"/>
      <c r="B68" s="16">
        <v>19255</v>
      </c>
      <c r="C68" s="16">
        <v>2</v>
      </c>
      <c r="D68" s="5" t="s">
        <v>43</v>
      </c>
      <c r="E68" s="9">
        <v>2000000</v>
      </c>
      <c r="F68" s="2">
        <v>56</v>
      </c>
    </row>
    <row r="69" spans="1:8" x14ac:dyDescent="0.25">
      <c r="A69" s="41"/>
      <c r="B69" s="16">
        <v>19261</v>
      </c>
      <c r="C69" s="16">
        <v>3</v>
      </c>
      <c r="D69" s="5" t="s">
        <v>147</v>
      </c>
      <c r="E69" s="9">
        <v>2700000</v>
      </c>
      <c r="F69" s="2">
        <v>57</v>
      </c>
    </row>
    <row r="70" spans="1:8" x14ac:dyDescent="0.25">
      <c r="A70" s="41"/>
      <c r="B70" s="16">
        <v>19262</v>
      </c>
      <c r="C70" s="16">
        <v>4</v>
      </c>
      <c r="D70" s="5" t="s">
        <v>41</v>
      </c>
      <c r="E70" s="9">
        <v>850000</v>
      </c>
      <c r="F70" s="2">
        <v>58</v>
      </c>
    </row>
    <row r="71" spans="1:8" x14ac:dyDescent="0.25">
      <c r="A71" s="41"/>
      <c r="B71" s="16">
        <v>19265</v>
      </c>
      <c r="C71" s="16">
        <v>5</v>
      </c>
      <c r="D71" s="5" t="s">
        <v>151</v>
      </c>
      <c r="E71" s="9">
        <v>1800000</v>
      </c>
      <c r="F71" s="2">
        <v>59</v>
      </c>
    </row>
    <row r="72" spans="1:8" x14ac:dyDescent="0.25">
      <c r="A72" s="41"/>
      <c r="B72" s="16">
        <v>19267</v>
      </c>
      <c r="C72" s="16">
        <v>6</v>
      </c>
      <c r="D72" s="5" t="s">
        <v>152</v>
      </c>
      <c r="E72" s="9">
        <v>1000000</v>
      </c>
      <c r="F72" s="2">
        <v>60</v>
      </c>
    </row>
    <row r="73" spans="1:8" x14ac:dyDescent="0.25">
      <c r="A73" s="41"/>
      <c r="B73" s="16">
        <v>19268</v>
      </c>
      <c r="C73" s="16">
        <v>7</v>
      </c>
      <c r="D73" s="5" t="s">
        <v>153</v>
      </c>
      <c r="E73" s="9">
        <v>2000000</v>
      </c>
      <c r="F73" s="2">
        <v>61</v>
      </c>
    </row>
    <row r="74" spans="1:8" x14ac:dyDescent="0.25">
      <c r="A74" s="41"/>
      <c r="B74" s="16">
        <v>19269</v>
      </c>
      <c r="C74" s="16">
        <v>8</v>
      </c>
      <c r="D74" s="5" t="s">
        <v>154</v>
      </c>
      <c r="E74" s="9">
        <v>1500000</v>
      </c>
      <c r="F74" s="2">
        <v>62</v>
      </c>
    </row>
    <row r="75" spans="1:8" x14ac:dyDescent="0.25">
      <c r="A75" s="41"/>
      <c r="B75" s="16">
        <v>19272</v>
      </c>
      <c r="C75" s="16">
        <v>9</v>
      </c>
      <c r="D75" s="5" t="s">
        <v>155</v>
      </c>
      <c r="E75" s="9">
        <v>1500000</v>
      </c>
      <c r="F75" s="2">
        <v>63</v>
      </c>
    </row>
    <row r="76" spans="1:8" x14ac:dyDescent="0.25">
      <c r="A76" s="41"/>
      <c r="B76" s="16">
        <v>19284</v>
      </c>
      <c r="C76" s="16">
        <v>10</v>
      </c>
      <c r="D76" s="5" t="s">
        <v>122</v>
      </c>
      <c r="E76" s="9">
        <v>1500000</v>
      </c>
      <c r="F76" s="2">
        <v>64</v>
      </c>
    </row>
    <row r="77" spans="1:8" x14ac:dyDescent="0.25">
      <c r="A77" s="41"/>
      <c r="B77" s="16">
        <v>19285</v>
      </c>
      <c r="C77" s="16">
        <v>11</v>
      </c>
      <c r="D77" s="5" t="s">
        <v>156</v>
      </c>
      <c r="E77" s="9">
        <v>1900000</v>
      </c>
      <c r="F77" s="2">
        <v>65</v>
      </c>
    </row>
    <row r="78" spans="1:8" x14ac:dyDescent="0.25">
      <c r="A78" s="41"/>
      <c r="B78" s="16">
        <v>19287</v>
      </c>
      <c r="C78" s="16">
        <v>12</v>
      </c>
      <c r="D78" s="5" t="s">
        <v>19</v>
      </c>
      <c r="E78" s="9">
        <v>450000</v>
      </c>
      <c r="F78" s="2">
        <v>66</v>
      </c>
    </row>
    <row r="79" spans="1:8" x14ac:dyDescent="0.25">
      <c r="A79" s="41"/>
      <c r="B79" s="16">
        <v>19295</v>
      </c>
      <c r="C79" s="16">
        <v>13</v>
      </c>
      <c r="D79" s="5" t="s">
        <v>147</v>
      </c>
      <c r="E79" s="9">
        <v>798000</v>
      </c>
      <c r="F79" s="2">
        <v>67</v>
      </c>
    </row>
    <row r="80" spans="1:8" x14ac:dyDescent="0.25">
      <c r="A80" s="38"/>
      <c r="B80" s="39"/>
      <c r="C80" s="39"/>
      <c r="D80" s="40"/>
      <c r="E80" s="14">
        <f>SUM(E67:E79)</f>
        <v>20998000</v>
      </c>
      <c r="G80" s="19"/>
    </row>
    <row r="81" spans="1:7" x14ac:dyDescent="0.25">
      <c r="A81" s="41" t="s">
        <v>157</v>
      </c>
      <c r="B81" s="16">
        <v>19288</v>
      </c>
      <c r="C81" s="16">
        <v>1</v>
      </c>
      <c r="D81" s="5" t="s">
        <v>158</v>
      </c>
      <c r="E81" s="9">
        <v>7650000</v>
      </c>
      <c r="F81" s="2">
        <v>68</v>
      </c>
    </row>
    <row r="82" spans="1:7" x14ac:dyDescent="0.25">
      <c r="A82" s="41"/>
      <c r="B82" s="16">
        <v>19292</v>
      </c>
      <c r="C82" s="16">
        <v>2</v>
      </c>
      <c r="D82" s="5" t="s">
        <v>159</v>
      </c>
      <c r="E82" s="9">
        <v>1500000</v>
      </c>
      <c r="F82" s="2">
        <v>69</v>
      </c>
    </row>
    <row r="83" spans="1:7" x14ac:dyDescent="0.25">
      <c r="A83" s="41"/>
      <c r="B83" s="16">
        <v>19300</v>
      </c>
      <c r="C83" s="16">
        <v>3</v>
      </c>
      <c r="D83" s="5" t="s">
        <v>61</v>
      </c>
      <c r="E83" s="9">
        <v>3500000</v>
      </c>
      <c r="F83" s="2">
        <v>70</v>
      </c>
    </row>
    <row r="84" spans="1:7" x14ac:dyDescent="0.25">
      <c r="A84" s="41"/>
      <c r="B84" s="16">
        <v>19301</v>
      </c>
      <c r="C84" s="16">
        <v>4</v>
      </c>
      <c r="D84" s="5" t="s">
        <v>160</v>
      </c>
      <c r="E84" s="9">
        <v>2200000</v>
      </c>
      <c r="F84" s="2">
        <v>71</v>
      </c>
    </row>
    <row r="85" spans="1:7" x14ac:dyDescent="0.25">
      <c r="A85" s="41"/>
      <c r="B85" s="16">
        <v>19323</v>
      </c>
      <c r="C85" s="16">
        <v>5</v>
      </c>
      <c r="D85" s="5" t="s">
        <v>107</v>
      </c>
      <c r="E85" s="9">
        <v>1000000</v>
      </c>
      <c r="F85" s="2">
        <v>72</v>
      </c>
    </row>
    <row r="86" spans="1:7" x14ac:dyDescent="0.25">
      <c r="A86" s="41"/>
      <c r="B86" s="16">
        <v>19324</v>
      </c>
      <c r="C86" s="16">
        <v>6</v>
      </c>
      <c r="D86" s="5" t="s">
        <v>161</v>
      </c>
      <c r="E86" s="9">
        <v>1000000</v>
      </c>
      <c r="F86" s="2">
        <v>73</v>
      </c>
    </row>
    <row r="87" spans="1:7" x14ac:dyDescent="0.25">
      <c r="A87" s="41"/>
      <c r="B87" s="16">
        <v>19325</v>
      </c>
      <c r="C87" s="16">
        <v>7</v>
      </c>
      <c r="D87" s="5" t="s">
        <v>162</v>
      </c>
      <c r="E87" s="9">
        <v>2834000</v>
      </c>
      <c r="F87" s="2">
        <v>74</v>
      </c>
    </row>
    <row r="88" spans="1:7" x14ac:dyDescent="0.25">
      <c r="A88" s="41"/>
      <c r="B88" s="16">
        <v>19326</v>
      </c>
      <c r="C88" s="16">
        <v>8</v>
      </c>
      <c r="D88" s="5" t="s">
        <v>163</v>
      </c>
      <c r="E88" s="9">
        <v>1000000</v>
      </c>
      <c r="F88" s="2">
        <v>75</v>
      </c>
    </row>
    <row r="89" spans="1:7" x14ac:dyDescent="0.25">
      <c r="A89" s="38"/>
      <c r="B89" s="39"/>
      <c r="C89" s="39"/>
      <c r="D89" s="40"/>
      <c r="E89" s="14">
        <f>SUM(E81:E88)</f>
        <v>20684000</v>
      </c>
      <c r="G89" s="19"/>
    </row>
    <row r="90" spans="1:7" x14ac:dyDescent="0.25">
      <c r="A90" s="41" t="s">
        <v>164</v>
      </c>
      <c r="B90" s="16">
        <v>19329</v>
      </c>
      <c r="C90" s="16">
        <v>1</v>
      </c>
      <c r="D90" s="5" t="s">
        <v>165</v>
      </c>
      <c r="E90" s="9">
        <v>1000000</v>
      </c>
      <c r="F90" s="2">
        <v>76</v>
      </c>
    </row>
    <row r="91" spans="1:7" x14ac:dyDescent="0.25">
      <c r="A91" s="41"/>
      <c r="B91" s="16">
        <v>19330</v>
      </c>
      <c r="C91" s="16">
        <v>2</v>
      </c>
      <c r="D91" s="5" t="s">
        <v>86</v>
      </c>
      <c r="E91" s="9">
        <v>1000000</v>
      </c>
      <c r="F91" s="2">
        <v>77</v>
      </c>
    </row>
    <row r="92" spans="1:7" x14ac:dyDescent="0.25">
      <c r="A92" s="41"/>
      <c r="B92" s="16">
        <v>19331</v>
      </c>
      <c r="C92" s="16">
        <v>3</v>
      </c>
      <c r="D92" s="5" t="s">
        <v>139</v>
      </c>
      <c r="E92" s="9">
        <v>1000000</v>
      </c>
      <c r="F92" s="2">
        <v>78</v>
      </c>
    </row>
    <row r="93" spans="1:7" x14ac:dyDescent="0.25">
      <c r="A93" s="41"/>
      <c r="B93" s="16">
        <v>19332</v>
      </c>
      <c r="C93" s="16">
        <v>4</v>
      </c>
      <c r="D93" s="5" t="s">
        <v>166</v>
      </c>
      <c r="E93" s="9">
        <v>1000000</v>
      </c>
      <c r="F93" s="2">
        <v>79</v>
      </c>
    </row>
    <row r="94" spans="1:7" x14ac:dyDescent="0.25">
      <c r="A94" s="41"/>
      <c r="B94" s="16">
        <v>19333</v>
      </c>
      <c r="C94" s="16">
        <v>5</v>
      </c>
      <c r="D94" s="5" t="s">
        <v>167</v>
      </c>
      <c r="E94" s="9">
        <v>1000000</v>
      </c>
      <c r="F94" s="2">
        <v>80</v>
      </c>
    </row>
    <row r="95" spans="1:7" x14ac:dyDescent="0.25">
      <c r="A95" s="41"/>
      <c r="B95" s="16">
        <v>19337</v>
      </c>
      <c r="C95" s="16">
        <v>6</v>
      </c>
      <c r="D95" s="5" t="s">
        <v>168</v>
      </c>
      <c r="E95" s="9">
        <v>1000000</v>
      </c>
      <c r="F95" s="2">
        <v>81</v>
      </c>
    </row>
    <row r="96" spans="1:7" x14ac:dyDescent="0.25">
      <c r="A96" s="41"/>
      <c r="B96" s="16">
        <v>19338</v>
      </c>
      <c r="C96" s="16">
        <v>7</v>
      </c>
      <c r="D96" s="5" t="s">
        <v>169</v>
      </c>
      <c r="E96" s="9">
        <v>1300000</v>
      </c>
      <c r="F96" s="2">
        <v>82</v>
      </c>
    </row>
    <row r="97" spans="1:7" x14ac:dyDescent="0.25">
      <c r="A97" s="41"/>
      <c r="B97" s="16">
        <v>19346</v>
      </c>
      <c r="C97" s="16">
        <v>8</v>
      </c>
      <c r="D97" s="5" t="s">
        <v>170</v>
      </c>
      <c r="E97" s="9">
        <v>1000000</v>
      </c>
      <c r="F97" s="2">
        <v>83</v>
      </c>
    </row>
    <row r="98" spans="1:7" x14ac:dyDescent="0.25">
      <c r="A98" s="41"/>
      <c r="B98" s="16">
        <v>19353</v>
      </c>
      <c r="C98" s="16">
        <v>9</v>
      </c>
      <c r="D98" s="5" t="s">
        <v>19</v>
      </c>
      <c r="E98" s="9">
        <v>1100000</v>
      </c>
      <c r="F98" s="2">
        <v>84</v>
      </c>
    </row>
    <row r="99" spans="1:7" x14ac:dyDescent="0.25">
      <c r="A99" s="41"/>
      <c r="B99" s="16">
        <v>19354</v>
      </c>
      <c r="C99" s="16">
        <v>10</v>
      </c>
      <c r="D99" s="5" t="s">
        <v>26</v>
      </c>
      <c r="E99" s="9">
        <v>2200000</v>
      </c>
      <c r="F99" s="2">
        <v>85</v>
      </c>
    </row>
    <row r="100" spans="1:7" x14ac:dyDescent="0.25">
      <c r="A100" s="41"/>
      <c r="B100" s="16">
        <v>19356</v>
      </c>
      <c r="C100" s="16">
        <v>11</v>
      </c>
      <c r="D100" s="5" t="s">
        <v>110</v>
      </c>
      <c r="E100" s="9">
        <v>2300000</v>
      </c>
      <c r="F100" s="2">
        <v>86</v>
      </c>
    </row>
    <row r="101" spans="1:7" x14ac:dyDescent="0.25">
      <c r="A101" s="41"/>
      <c r="B101" s="16">
        <v>19366</v>
      </c>
      <c r="C101" s="16">
        <v>12</v>
      </c>
      <c r="D101" s="5" t="s">
        <v>130</v>
      </c>
      <c r="E101" s="9">
        <v>450000</v>
      </c>
      <c r="F101" s="2">
        <v>87</v>
      </c>
    </row>
    <row r="102" spans="1:7" x14ac:dyDescent="0.25">
      <c r="A102" s="41"/>
      <c r="B102" s="16">
        <v>19367</v>
      </c>
      <c r="C102" s="16">
        <v>13</v>
      </c>
      <c r="D102" s="5" t="s">
        <v>16</v>
      </c>
      <c r="E102" s="9">
        <v>500000</v>
      </c>
      <c r="F102" s="2">
        <v>88</v>
      </c>
    </row>
    <row r="103" spans="1:7" x14ac:dyDescent="0.25">
      <c r="A103" s="41"/>
      <c r="B103" s="16">
        <v>19368</v>
      </c>
      <c r="C103" s="16">
        <v>14</v>
      </c>
      <c r="D103" s="5" t="s">
        <v>136</v>
      </c>
      <c r="E103" s="9">
        <v>750000</v>
      </c>
      <c r="F103" s="2">
        <v>89</v>
      </c>
    </row>
    <row r="104" spans="1:7" x14ac:dyDescent="0.25">
      <c r="A104" s="41"/>
      <c r="B104" s="16">
        <v>19404</v>
      </c>
      <c r="C104" s="16">
        <v>15</v>
      </c>
      <c r="D104" s="5" t="s">
        <v>61</v>
      </c>
      <c r="E104" s="9">
        <v>1500000</v>
      </c>
      <c r="F104" s="2">
        <v>90</v>
      </c>
    </row>
    <row r="105" spans="1:7" x14ac:dyDescent="0.25">
      <c r="A105" s="41"/>
      <c r="B105" s="16">
        <v>19405</v>
      </c>
      <c r="C105" s="16">
        <v>16</v>
      </c>
      <c r="D105" s="5" t="s">
        <v>27</v>
      </c>
      <c r="E105" s="9">
        <v>183000</v>
      </c>
      <c r="F105" s="2">
        <v>91</v>
      </c>
    </row>
    <row r="106" spans="1:7" x14ac:dyDescent="0.25">
      <c r="A106" s="41"/>
      <c r="B106" s="16">
        <v>19406</v>
      </c>
      <c r="C106" s="16">
        <v>17</v>
      </c>
      <c r="D106" s="5" t="s">
        <v>147</v>
      </c>
      <c r="E106" s="9">
        <v>400000</v>
      </c>
      <c r="F106" s="2">
        <v>92</v>
      </c>
    </row>
    <row r="107" spans="1:7" x14ac:dyDescent="0.25">
      <c r="A107" s="41"/>
      <c r="B107" s="16">
        <v>19407</v>
      </c>
      <c r="C107" s="16">
        <v>18</v>
      </c>
      <c r="D107" s="5" t="s">
        <v>19</v>
      </c>
      <c r="E107" s="9">
        <v>3050000</v>
      </c>
      <c r="F107" s="2">
        <v>93</v>
      </c>
    </row>
    <row r="108" spans="1:7" x14ac:dyDescent="0.25">
      <c r="A108" s="38"/>
      <c r="B108" s="39"/>
      <c r="C108" s="39"/>
      <c r="D108" s="40"/>
      <c r="E108" s="14">
        <f>SUM(E90:E107)</f>
        <v>20733000</v>
      </c>
      <c r="G108" s="19"/>
    </row>
    <row r="109" spans="1:7" x14ac:dyDescent="0.25">
      <c r="A109" s="41" t="s">
        <v>171</v>
      </c>
      <c r="B109" s="16">
        <v>19408</v>
      </c>
      <c r="C109" s="16">
        <v>1</v>
      </c>
      <c r="D109" s="5" t="s">
        <v>26</v>
      </c>
      <c r="E109" s="9">
        <v>1800000</v>
      </c>
      <c r="F109" s="2">
        <v>94</v>
      </c>
    </row>
    <row r="110" spans="1:7" x14ac:dyDescent="0.25">
      <c r="A110" s="41"/>
      <c r="B110" s="16">
        <v>19409</v>
      </c>
      <c r="C110" s="16">
        <v>2</v>
      </c>
      <c r="D110" s="5" t="s">
        <v>13</v>
      </c>
      <c r="E110" s="9">
        <v>5950000</v>
      </c>
      <c r="F110" s="2">
        <v>95</v>
      </c>
    </row>
    <row r="111" spans="1:7" x14ac:dyDescent="0.25">
      <c r="A111" s="41"/>
      <c r="B111" s="16">
        <v>19438</v>
      </c>
      <c r="C111" s="16">
        <v>3</v>
      </c>
      <c r="D111" s="5" t="s">
        <v>162</v>
      </c>
      <c r="E111" s="9">
        <v>915000</v>
      </c>
      <c r="F111" s="2">
        <v>96</v>
      </c>
    </row>
    <row r="112" spans="1:7" x14ac:dyDescent="0.25">
      <c r="A112" s="41"/>
      <c r="B112" s="16">
        <v>19441</v>
      </c>
      <c r="C112" s="16">
        <v>4</v>
      </c>
      <c r="D112" s="5" t="s">
        <v>172</v>
      </c>
      <c r="E112" s="9">
        <v>750000</v>
      </c>
      <c r="F112" s="2">
        <v>97</v>
      </c>
    </row>
    <row r="113" spans="1:7" x14ac:dyDescent="0.25">
      <c r="A113" s="41"/>
      <c r="B113" s="16">
        <v>19450</v>
      </c>
      <c r="C113" s="16">
        <v>5</v>
      </c>
      <c r="D113" s="5" t="s">
        <v>173</v>
      </c>
      <c r="E113" s="9">
        <v>2400000</v>
      </c>
      <c r="F113" s="2">
        <v>98</v>
      </c>
    </row>
    <row r="114" spans="1:7" x14ac:dyDescent="0.25">
      <c r="A114" s="41"/>
      <c r="B114" s="16">
        <v>19451</v>
      </c>
      <c r="C114" s="16">
        <v>6</v>
      </c>
      <c r="D114" s="5" t="s">
        <v>174</v>
      </c>
      <c r="E114" s="9">
        <v>1500000</v>
      </c>
      <c r="F114" s="2">
        <v>99</v>
      </c>
    </row>
    <row r="115" spans="1:7" x14ac:dyDescent="0.25">
      <c r="A115" s="38"/>
      <c r="B115" s="39"/>
      <c r="C115" s="39"/>
      <c r="D115" s="40"/>
      <c r="E115" s="14">
        <f>SUM(E109:E114)</f>
        <v>13315000</v>
      </c>
      <c r="G115" s="19"/>
    </row>
  </sheetData>
  <mergeCells count="24">
    <mergeCell ref="A115:D115"/>
    <mergeCell ref="A35:A45"/>
    <mergeCell ref="A46:D46"/>
    <mergeCell ref="A47:A65"/>
    <mergeCell ref="A66:D66"/>
    <mergeCell ref="A67:A79"/>
    <mergeCell ref="A80:D80"/>
    <mergeCell ref="A81:A88"/>
    <mergeCell ref="A89:D89"/>
    <mergeCell ref="A90:A107"/>
    <mergeCell ref="A108:D108"/>
    <mergeCell ref="A109:A114"/>
    <mergeCell ref="A34:D34"/>
    <mergeCell ref="A1:E1"/>
    <mergeCell ref="A2:E2"/>
    <mergeCell ref="A3:E3"/>
    <mergeCell ref="A4:E4"/>
    <mergeCell ref="A7:A10"/>
    <mergeCell ref="A11:D11"/>
    <mergeCell ref="A12:A16"/>
    <mergeCell ref="A17:D17"/>
    <mergeCell ref="A18:A28"/>
    <mergeCell ref="A29:D29"/>
    <mergeCell ref="A30:A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50"/>
  <sheetViews>
    <sheetView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I41" sqref="I41"/>
    </sheetView>
  </sheetViews>
  <sheetFormatPr baseColWidth="10" defaultRowHeight="15" x14ac:dyDescent="0.25"/>
  <cols>
    <col min="1" max="1" width="19.5703125" style="2" customWidth="1"/>
    <col min="2" max="2" width="16.5703125" style="2" bestFit="1" customWidth="1"/>
    <col min="3" max="3" width="7.28515625" style="2" customWidth="1"/>
    <col min="4" max="4" width="37.5703125" style="3" customWidth="1"/>
    <col min="5" max="5" width="13.85546875" style="10" bestFit="1" customWidth="1"/>
    <col min="6" max="6" width="4" style="2" bestFit="1" customWidth="1"/>
    <col min="7" max="8" width="13.85546875" style="1" bestFit="1" customWidth="1"/>
    <col min="9" max="16384" width="11.42578125" style="1"/>
  </cols>
  <sheetData>
    <row r="1" spans="1:11" x14ac:dyDescent="0.25">
      <c r="A1" s="44" t="s">
        <v>6</v>
      </c>
      <c r="B1" s="44"/>
      <c r="C1" s="44"/>
      <c r="D1" s="44"/>
      <c r="E1" s="44"/>
    </row>
    <row r="2" spans="1:11" x14ac:dyDescent="0.25">
      <c r="A2" s="44" t="s">
        <v>82</v>
      </c>
      <c r="B2" s="44"/>
      <c r="C2" s="44"/>
      <c r="D2" s="44"/>
      <c r="E2" s="44"/>
      <c r="G2" s="9">
        <v>21270000</v>
      </c>
    </row>
    <row r="3" spans="1:11" ht="15.75" x14ac:dyDescent="0.25">
      <c r="A3" s="45" t="s">
        <v>0</v>
      </c>
      <c r="B3" s="45"/>
      <c r="C3" s="45"/>
      <c r="D3" s="45"/>
      <c r="E3" s="45"/>
      <c r="G3" s="19"/>
    </row>
    <row r="4" spans="1:11" x14ac:dyDescent="0.25">
      <c r="A4" s="46" t="s">
        <v>175</v>
      </c>
      <c r="B4" s="46"/>
      <c r="C4" s="46"/>
      <c r="D4" s="46"/>
      <c r="E4" s="46"/>
    </row>
    <row r="5" spans="1:11" x14ac:dyDescent="0.25">
      <c r="A5" s="6"/>
      <c r="B5" s="6"/>
      <c r="C5" s="6"/>
      <c r="D5" s="7"/>
      <c r="E5" s="8"/>
      <c r="G5" s="19"/>
    </row>
    <row r="6" spans="1:11" x14ac:dyDescent="0.25">
      <c r="A6" s="11" t="s">
        <v>1</v>
      </c>
      <c r="B6" s="11" t="s">
        <v>3</v>
      </c>
      <c r="C6" s="11" t="s">
        <v>45</v>
      </c>
      <c r="D6" s="11" t="s">
        <v>2</v>
      </c>
      <c r="E6" s="12" t="s">
        <v>4</v>
      </c>
      <c r="G6" s="19"/>
    </row>
    <row r="7" spans="1:11" x14ac:dyDescent="0.25">
      <c r="A7" s="42" t="s">
        <v>176</v>
      </c>
      <c r="B7" s="24" t="s">
        <v>177</v>
      </c>
      <c r="C7" s="24">
        <v>1</v>
      </c>
      <c r="D7" s="15" t="s">
        <v>10</v>
      </c>
      <c r="E7" s="9">
        <f>+(11940500*2%)+11940500</f>
        <v>12179310</v>
      </c>
      <c r="F7" s="2">
        <v>1</v>
      </c>
      <c r="G7" s="25"/>
      <c r="H7" s="26"/>
    </row>
    <row r="8" spans="1:11" x14ac:dyDescent="0.25">
      <c r="A8" s="43"/>
      <c r="B8" s="24" t="s">
        <v>178</v>
      </c>
      <c r="C8" s="24">
        <v>2</v>
      </c>
      <c r="D8" s="15" t="s">
        <v>89</v>
      </c>
      <c r="E8" s="9">
        <v>2703000</v>
      </c>
      <c r="F8" s="2">
        <v>2</v>
      </c>
      <c r="H8" s="26"/>
    </row>
    <row r="9" spans="1:11" x14ac:dyDescent="0.25">
      <c r="A9" s="43"/>
      <c r="B9" s="24">
        <v>19577</v>
      </c>
      <c r="C9" s="24">
        <v>3</v>
      </c>
      <c r="D9" s="5" t="s">
        <v>179</v>
      </c>
      <c r="E9" s="9">
        <v>4080000</v>
      </c>
      <c r="F9" s="2">
        <v>3</v>
      </c>
    </row>
    <row r="10" spans="1:11" x14ac:dyDescent="0.25">
      <c r="A10" s="43"/>
      <c r="B10" s="24">
        <v>19599</v>
      </c>
      <c r="C10" s="24">
        <v>4</v>
      </c>
      <c r="D10" s="5" t="s">
        <v>134</v>
      </c>
      <c r="E10" s="9">
        <v>637500</v>
      </c>
      <c r="F10" s="2">
        <v>4</v>
      </c>
    </row>
    <row r="11" spans="1:11" x14ac:dyDescent="0.25">
      <c r="A11" s="43"/>
      <c r="B11" s="24">
        <v>19600</v>
      </c>
      <c r="C11" s="24">
        <v>5</v>
      </c>
      <c r="D11" s="5" t="s">
        <v>141</v>
      </c>
      <c r="E11" s="9">
        <v>698700</v>
      </c>
      <c r="F11" s="2">
        <v>5</v>
      </c>
    </row>
    <row r="12" spans="1:11" x14ac:dyDescent="0.25">
      <c r="A12" s="43"/>
      <c r="B12" s="24">
        <v>19623</v>
      </c>
      <c r="C12" s="24">
        <v>6</v>
      </c>
      <c r="D12" s="5" t="s">
        <v>139</v>
      </c>
      <c r="E12" s="9">
        <f>+(625000*2%)+625000</f>
        <v>637500</v>
      </c>
      <c r="F12" s="2">
        <v>6</v>
      </c>
    </row>
    <row r="13" spans="1:11" x14ac:dyDescent="0.25">
      <c r="A13" s="43"/>
      <c r="B13" s="24">
        <v>19624</v>
      </c>
      <c r="C13" s="24">
        <v>7</v>
      </c>
      <c r="D13" s="5" t="s">
        <v>165</v>
      </c>
      <c r="E13" s="9">
        <f>+(300000*2%)+300000</f>
        <v>306000</v>
      </c>
      <c r="F13" s="2">
        <v>7</v>
      </c>
    </row>
    <row r="14" spans="1:11" x14ac:dyDescent="0.25">
      <c r="A14" s="38"/>
      <c r="B14" s="39"/>
      <c r="C14" s="39"/>
      <c r="D14" s="40"/>
      <c r="E14" s="14">
        <f>SUM(E7:E13)</f>
        <v>21242010</v>
      </c>
      <c r="G14" s="19"/>
    </row>
    <row r="15" spans="1:11" x14ac:dyDescent="0.25">
      <c r="A15" s="42" t="s">
        <v>180</v>
      </c>
      <c r="B15" s="24" t="s">
        <v>181</v>
      </c>
      <c r="C15" s="24">
        <v>1</v>
      </c>
      <c r="D15" s="15" t="s">
        <v>52</v>
      </c>
      <c r="E15" s="9">
        <v>10404000</v>
      </c>
      <c r="F15" s="2">
        <v>8</v>
      </c>
      <c r="H15" s="26"/>
    </row>
    <row r="16" spans="1:11" x14ac:dyDescent="0.25">
      <c r="A16" s="43"/>
      <c r="B16" s="24">
        <v>19589</v>
      </c>
      <c r="C16" s="24">
        <v>2</v>
      </c>
      <c r="D16" s="15" t="s">
        <v>158</v>
      </c>
      <c r="E16" s="9">
        <v>8772000</v>
      </c>
      <c r="F16" s="2">
        <v>9</v>
      </c>
      <c r="H16" s="26"/>
      <c r="K16" s="1" t="s">
        <v>87</v>
      </c>
    </row>
    <row r="17" spans="1:7" x14ac:dyDescent="0.25">
      <c r="A17" s="43"/>
      <c r="B17" s="24">
        <v>19625</v>
      </c>
      <c r="C17" s="24">
        <v>3</v>
      </c>
      <c r="D17" s="5" t="s">
        <v>17</v>
      </c>
      <c r="E17" s="9">
        <f>+(1750000*2%)+1750000</f>
        <v>1785000</v>
      </c>
      <c r="F17" s="2">
        <v>10</v>
      </c>
      <c r="G17" s="19"/>
    </row>
    <row r="18" spans="1:7" x14ac:dyDescent="0.25">
      <c r="A18" s="38"/>
      <c r="B18" s="39"/>
      <c r="C18" s="39"/>
      <c r="D18" s="40"/>
      <c r="E18" s="14">
        <f>SUM(E15:E17)</f>
        <v>20961000</v>
      </c>
      <c r="G18" s="19"/>
    </row>
    <row r="19" spans="1:7" x14ac:dyDescent="0.25">
      <c r="A19" s="42" t="s">
        <v>182</v>
      </c>
      <c r="B19" s="24">
        <v>19601</v>
      </c>
      <c r="C19" s="24">
        <v>1</v>
      </c>
      <c r="D19" s="5" t="s">
        <v>19</v>
      </c>
      <c r="E19" s="9">
        <v>8550000</v>
      </c>
      <c r="F19" s="2">
        <v>11</v>
      </c>
    </row>
    <row r="20" spans="1:7" x14ac:dyDescent="0.25">
      <c r="A20" s="43"/>
      <c r="B20" s="24">
        <v>19626</v>
      </c>
      <c r="C20" s="24">
        <v>2</v>
      </c>
      <c r="D20" s="15" t="s">
        <v>147</v>
      </c>
      <c r="E20" s="9">
        <f>+(10221500*2%)+10221500</f>
        <v>10425930</v>
      </c>
      <c r="F20" s="2">
        <v>12</v>
      </c>
    </row>
    <row r="21" spans="1:7" x14ac:dyDescent="0.25">
      <c r="A21" s="43"/>
      <c r="B21" s="24">
        <v>19627</v>
      </c>
      <c r="C21" s="24">
        <v>3</v>
      </c>
      <c r="D21" s="5" t="s">
        <v>44</v>
      </c>
      <c r="E21" s="9">
        <f>+(2000000*2%)+2000000</f>
        <v>2040000</v>
      </c>
      <c r="F21" s="2">
        <v>13</v>
      </c>
    </row>
    <row r="22" spans="1:7" x14ac:dyDescent="0.25">
      <c r="A22" s="38"/>
      <c r="B22" s="39"/>
      <c r="C22" s="39"/>
      <c r="D22" s="40"/>
      <c r="E22" s="14">
        <f>SUM(E19:E21)</f>
        <v>21015930</v>
      </c>
      <c r="G22" s="19"/>
    </row>
    <row r="23" spans="1:7" x14ac:dyDescent="0.25">
      <c r="A23" s="42" t="s">
        <v>183</v>
      </c>
      <c r="B23" s="24">
        <v>19628</v>
      </c>
      <c r="C23" s="24">
        <v>1</v>
      </c>
      <c r="D23" s="5" t="s">
        <v>16</v>
      </c>
      <c r="E23" s="9">
        <f>+(3950000*2%)+3950000</f>
        <v>4029000</v>
      </c>
      <c r="F23" s="2">
        <v>14</v>
      </c>
    </row>
    <row r="24" spans="1:7" x14ac:dyDescent="0.25">
      <c r="A24" s="43"/>
      <c r="B24" s="24">
        <v>19629</v>
      </c>
      <c r="C24" s="24">
        <v>2</v>
      </c>
      <c r="D24" s="5" t="s">
        <v>184</v>
      </c>
      <c r="E24" s="9">
        <f>+(867000*2%)+867000</f>
        <v>884340</v>
      </c>
      <c r="F24" s="2">
        <v>15</v>
      </c>
    </row>
    <row r="25" spans="1:7" x14ac:dyDescent="0.25">
      <c r="A25" s="43"/>
      <c r="B25" s="24">
        <v>19645</v>
      </c>
      <c r="C25" s="24">
        <v>3</v>
      </c>
      <c r="D25" s="5" t="s">
        <v>185</v>
      </c>
      <c r="E25" s="9">
        <v>1897200</v>
      </c>
      <c r="F25" s="2">
        <v>16</v>
      </c>
    </row>
    <row r="26" spans="1:7" x14ac:dyDescent="0.25">
      <c r="A26" s="43"/>
      <c r="B26" s="24">
        <v>19646</v>
      </c>
      <c r="C26" s="24">
        <v>4</v>
      </c>
      <c r="D26" s="5" t="s">
        <v>186</v>
      </c>
      <c r="E26" s="9">
        <v>4182000</v>
      </c>
      <c r="F26" s="2">
        <v>17</v>
      </c>
    </row>
    <row r="27" spans="1:7" x14ac:dyDescent="0.25">
      <c r="A27" s="43"/>
      <c r="B27" s="24">
        <v>19665</v>
      </c>
      <c r="C27" s="24">
        <v>5</v>
      </c>
      <c r="D27" s="5" t="s">
        <v>50</v>
      </c>
      <c r="E27" s="9">
        <v>397800</v>
      </c>
      <c r="F27" s="2">
        <v>18</v>
      </c>
    </row>
    <row r="28" spans="1:7" x14ac:dyDescent="0.25">
      <c r="A28" s="43"/>
      <c r="B28" s="24">
        <v>19667</v>
      </c>
      <c r="C28" s="24">
        <v>6</v>
      </c>
      <c r="D28" s="5" t="s">
        <v>27</v>
      </c>
      <c r="E28" s="9">
        <v>4488000</v>
      </c>
      <c r="F28" s="2">
        <v>19</v>
      </c>
    </row>
    <row r="29" spans="1:7" x14ac:dyDescent="0.25">
      <c r="A29" s="43"/>
      <c r="B29" s="24">
        <v>19668</v>
      </c>
      <c r="C29" s="24">
        <v>7</v>
      </c>
      <c r="D29" s="5" t="s">
        <v>128</v>
      </c>
      <c r="E29" s="9">
        <v>3366000</v>
      </c>
      <c r="F29" s="2">
        <v>20</v>
      </c>
    </row>
    <row r="30" spans="1:7" x14ac:dyDescent="0.25">
      <c r="A30" s="43"/>
      <c r="B30" s="24">
        <v>19676</v>
      </c>
      <c r="C30" s="24">
        <v>8</v>
      </c>
      <c r="D30" s="5" t="s">
        <v>187</v>
      </c>
      <c r="E30" s="9">
        <v>2000000</v>
      </c>
      <c r="F30" s="2">
        <v>21</v>
      </c>
    </row>
    <row r="31" spans="1:7" x14ac:dyDescent="0.25">
      <c r="A31" s="38"/>
      <c r="B31" s="39"/>
      <c r="C31" s="39"/>
      <c r="D31" s="40"/>
      <c r="E31" s="14">
        <f>SUM(E23:E30)</f>
        <v>21244340</v>
      </c>
      <c r="G31" s="19"/>
    </row>
    <row r="32" spans="1:7" x14ac:dyDescent="0.25">
      <c r="A32" s="41" t="s">
        <v>188</v>
      </c>
      <c r="B32" s="16">
        <v>19669</v>
      </c>
      <c r="C32" s="16">
        <v>1</v>
      </c>
      <c r="D32" s="5" t="s">
        <v>91</v>
      </c>
      <c r="E32" s="9">
        <v>3264000</v>
      </c>
      <c r="F32" s="2">
        <v>22</v>
      </c>
    </row>
    <row r="33" spans="1:8" x14ac:dyDescent="0.25">
      <c r="A33" s="41"/>
      <c r="B33" s="24">
        <v>19677</v>
      </c>
      <c r="C33" s="16">
        <v>2</v>
      </c>
      <c r="D33" s="5" t="s">
        <v>189</v>
      </c>
      <c r="E33" s="9">
        <v>1500000</v>
      </c>
      <c r="F33" s="2">
        <v>23</v>
      </c>
    </row>
    <row r="34" spans="1:8" x14ac:dyDescent="0.25">
      <c r="A34" s="41"/>
      <c r="B34" s="24">
        <v>19678</v>
      </c>
      <c r="C34" s="16">
        <v>3</v>
      </c>
      <c r="D34" s="5" t="s">
        <v>32</v>
      </c>
      <c r="E34" s="9">
        <v>1600000</v>
      </c>
      <c r="F34" s="2">
        <v>24</v>
      </c>
    </row>
    <row r="35" spans="1:8" x14ac:dyDescent="0.25">
      <c r="A35" s="41"/>
      <c r="B35" s="24">
        <v>19679</v>
      </c>
      <c r="C35" s="16">
        <v>4</v>
      </c>
      <c r="D35" s="5" t="s">
        <v>169</v>
      </c>
      <c r="E35" s="9">
        <v>1000000</v>
      </c>
      <c r="F35" s="2">
        <v>25</v>
      </c>
    </row>
    <row r="36" spans="1:8" x14ac:dyDescent="0.25">
      <c r="A36" s="41"/>
      <c r="B36" s="16">
        <v>19685</v>
      </c>
      <c r="C36" s="16">
        <v>5</v>
      </c>
      <c r="D36" s="5" t="s">
        <v>41</v>
      </c>
      <c r="E36" s="9">
        <v>1000000</v>
      </c>
      <c r="F36" s="2">
        <v>26</v>
      </c>
    </row>
    <row r="37" spans="1:8" x14ac:dyDescent="0.25">
      <c r="A37" s="41"/>
      <c r="B37" s="16">
        <v>19686</v>
      </c>
      <c r="C37" s="16">
        <v>6</v>
      </c>
      <c r="D37" s="5" t="s">
        <v>107</v>
      </c>
      <c r="E37" s="9">
        <v>4500000</v>
      </c>
      <c r="F37" s="2">
        <v>27</v>
      </c>
    </row>
    <row r="38" spans="1:8" x14ac:dyDescent="0.25">
      <c r="A38" s="41"/>
      <c r="B38" s="16">
        <v>19687</v>
      </c>
      <c r="C38" s="16">
        <v>7</v>
      </c>
      <c r="D38" s="5" t="s">
        <v>29</v>
      </c>
      <c r="E38" s="9">
        <v>1500000</v>
      </c>
      <c r="F38" s="2">
        <v>28</v>
      </c>
    </row>
    <row r="39" spans="1:8" x14ac:dyDescent="0.25">
      <c r="A39" s="41"/>
      <c r="B39" s="16">
        <v>19688</v>
      </c>
      <c r="C39" s="16">
        <v>8</v>
      </c>
      <c r="D39" s="5" t="s">
        <v>132</v>
      </c>
      <c r="E39" s="9">
        <v>500000</v>
      </c>
      <c r="F39" s="2">
        <v>29</v>
      </c>
      <c r="G39" s="19"/>
    </row>
    <row r="40" spans="1:8" x14ac:dyDescent="0.25">
      <c r="A40" s="41"/>
      <c r="B40" s="16">
        <v>19695</v>
      </c>
      <c r="C40" s="16">
        <v>9</v>
      </c>
      <c r="D40" s="5" t="s">
        <v>190</v>
      </c>
      <c r="E40" s="9">
        <v>1750000</v>
      </c>
      <c r="F40" s="2">
        <v>30</v>
      </c>
      <c r="G40" s="19"/>
    </row>
    <row r="41" spans="1:8" x14ac:dyDescent="0.25">
      <c r="A41" s="41"/>
      <c r="B41" s="16">
        <v>19696</v>
      </c>
      <c r="C41" s="16">
        <v>10</v>
      </c>
      <c r="D41" s="5" t="s">
        <v>179</v>
      </c>
      <c r="E41" s="9">
        <v>1500000</v>
      </c>
      <c r="F41" s="2">
        <v>31</v>
      </c>
      <c r="G41" s="19"/>
    </row>
    <row r="42" spans="1:8" x14ac:dyDescent="0.25">
      <c r="A42" s="41"/>
      <c r="B42" s="16">
        <v>19697</v>
      </c>
      <c r="C42" s="16">
        <v>11</v>
      </c>
      <c r="D42" s="5" t="s">
        <v>30</v>
      </c>
      <c r="E42" s="9">
        <v>750000</v>
      </c>
      <c r="F42" s="2">
        <v>32</v>
      </c>
      <c r="G42" s="19"/>
    </row>
    <row r="43" spans="1:8" x14ac:dyDescent="0.25">
      <c r="A43" s="41"/>
      <c r="B43" s="16">
        <v>19698</v>
      </c>
      <c r="C43" s="16">
        <v>12</v>
      </c>
      <c r="D43" s="5" t="s">
        <v>96</v>
      </c>
      <c r="E43" s="9">
        <v>1250000</v>
      </c>
      <c r="F43" s="2">
        <v>33</v>
      </c>
    </row>
    <row r="44" spans="1:8" x14ac:dyDescent="0.25">
      <c r="A44" s="41"/>
      <c r="B44" s="16">
        <v>19699</v>
      </c>
      <c r="C44" s="16">
        <v>13</v>
      </c>
      <c r="D44" s="5" t="s">
        <v>191</v>
      </c>
      <c r="E44" s="9">
        <v>625000</v>
      </c>
      <c r="F44" s="2">
        <v>34</v>
      </c>
    </row>
    <row r="45" spans="1:8" x14ac:dyDescent="0.25">
      <c r="A45" s="41"/>
      <c r="B45" s="16">
        <v>19717</v>
      </c>
      <c r="C45" s="16">
        <v>14</v>
      </c>
      <c r="D45" s="5" t="s">
        <v>19</v>
      </c>
      <c r="E45" s="9">
        <v>500000</v>
      </c>
      <c r="F45" s="2">
        <v>35</v>
      </c>
    </row>
    <row r="46" spans="1:8" x14ac:dyDescent="0.25">
      <c r="A46" s="38"/>
      <c r="B46" s="39"/>
      <c r="C46" s="39"/>
      <c r="D46" s="40"/>
      <c r="E46" s="14">
        <f>SUM(E32:E45)</f>
        <v>21239000</v>
      </c>
      <c r="G46" s="19"/>
    </row>
    <row r="47" spans="1:8" x14ac:dyDescent="0.25">
      <c r="A47" s="41" t="s">
        <v>192</v>
      </c>
      <c r="B47" s="16">
        <v>19702</v>
      </c>
      <c r="C47" s="16">
        <v>1</v>
      </c>
      <c r="D47" s="5" t="s">
        <v>65</v>
      </c>
      <c r="E47" s="9">
        <v>700000</v>
      </c>
      <c r="F47" s="2">
        <v>36</v>
      </c>
      <c r="H47" s="1" t="s">
        <v>7</v>
      </c>
    </row>
    <row r="48" spans="1:8" x14ac:dyDescent="0.25">
      <c r="A48" s="41"/>
      <c r="B48" s="16">
        <v>19703</v>
      </c>
      <c r="C48" s="16">
        <v>2</v>
      </c>
      <c r="D48" s="5" t="s">
        <v>193</v>
      </c>
      <c r="E48" s="9">
        <v>1860000</v>
      </c>
      <c r="F48" s="2">
        <v>37</v>
      </c>
    </row>
    <row r="49" spans="1:7" x14ac:dyDescent="0.25">
      <c r="A49" s="41"/>
      <c r="B49" s="16">
        <v>19718</v>
      </c>
      <c r="C49" s="16">
        <v>3</v>
      </c>
      <c r="D49" s="5" t="s">
        <v>147</v>
      </c>
      <c r="E49" s="9">
        <v>1800000</v>
      </c>
      <c r="F49" s="2">
        <v>38</v>
      </c>
    </row>
    <row r="50" spans="1:7" x14ac:dyDescent="0.25">
      <c r="A50" s="38"/>
      <c r="B50" s="39"/>
      <c r="C50" s="39"/>
      <c r="D50" s="40"/>
      <c r="E50" s="14">
        <f>SUM(E47:E49)</f>
        <v>4360000</v>
      </c>
      <c r="G50" s="19"/>
    </row>
  </sheetData>
  <mergeCells count="16">
    <mergeCell ref="A32:A45"/>
    <mergeCell ref="A46:D46"/>
    <mergeCell ref="A47:A49"/>
    <mergeCell ref="A50:D50"/>
    <mergeCell ref="A31:D31"/>
    <mergeCell ref="A1:E1"/>
    <mergeCell ref="A2:E2"/>
    <mergeCell ref="A3:E3"/>
    <mergeCell ref="A4:E4"/>
    <mergeCell ref="A7:A13"/>
    <mergeCell ref="A23:A30"/>
    <mergeCell ref="A14:D14"/>
    <mergeCell ref="A15:A17"/>
    <mergeCell ref="A18:D18"/>
    <mergeCell ref="A19:A21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349D"/>
  </sheetPr>
  <dimension ref="A1:F76"/>
  <sheetViews>
    <sheetView zoomScale="86" zoomScaleNormal="86" workbookViewId="0">
      <selection activeCell="H8" sqref="H8"/>
    </sheetView>
  </sheetViews>
  <sheetFormatPr baseColWidth="10" defaultRowHeight="15" x14ac:dyDescent="0.25"/>
  <cols>
    <col min="1" max="1" width="22.7109375" customWidth="1"/>
    <col min="2" max="2" width="18.7109375" customWidth="1"/>
    <col min="4" max="4" width="32.7109375" customWidth="1"/>
    <col min="5" max="5" width="16.28515625" customWidth="1"/>
  </cols>
  <sheetData>
    <row r="1" spans="1:6" x14ac:dyDescent="0.25">
      <c r="A1" s="44" t="s">
        <v>6</v>
      </c>
      <c r="B1" s="44"/>
      <c r="C1" s="44"/>
      <c r="D1" s="44"/>
      <c r="E1" s="44"/>
      <c r="F1" s="2"/>
    </row>
    <row r="2" spans="1:6" x14ac:dyDescent="0.25">
      <c r="A2" s="44" t="s">
        <v>82</v>
      </c>
      <c r="B2" s="44"/>
      <c r="C2" s="44"/>
      <c r="D2" s="44"/>
      <c r="E2" s="44"/>
      <c r="F2" s="2"/>
    </row>
    <row r="3" spans="1:6" ht="15.75" x14ac:dyDescent="0.25">
      <c r="A3" s="45" t="s">
        <v>0</v>
      </c>
      <c r="B3" s="45"/>
      <c r="C3" s="45"/>
      <c r="D3" s="45"/>
      <c r="E3" s="45"/>
      <c r="F3" s="2"/>
    </row>
    <row r="4" spans="1:6" x14ac:dyDescent="0.25">
      <c r="A4" s="46" t="s">
        <v>194</v>
      </c>
      <c r="B4" s="46"/>
      <c r="C4" s="46"/>
      <c r="D4" s="46"/>
      <c r="E4" s="46"/>
      <c r="F4" s="2"/>
    </row>
    <row r="5" spans="1:6" x14ac:dyDescent="0.25">
      <c r="A5" s="6"/>
      <c r="B5" s="6"/>
      <c r="C5" s="6"/>
      <c r="D5" s="7"/>
      <c r="E5" s="8"/>
      <c r="F5" s="2"/>
    </row>
    <row r="6" spans="1:6" x14ac:dyDescent="0.25">
      <c r="A6" s="11" t="s">
        <v>1</v>
      </c>
      <c r="B6" s="11" t="s">
        <v>3</v>
      </c>
      <c r="C6" s="11" t="s">
        <v>45</v>
      </c>
      <c r="D6" s="11" t="s">
        <v>2</v>
      </c>
      <c r="E6" s="12" t="s">
        <v>4</v>
      </c>
      <c r="F6" s="2"/>
    </row>
    <row r="7" spans="1:6" x14ac:dyDescent="0.25">
      <c r="A7" s="42" t="s">
        <v>195</v>
      </c>
      <c r="B7" s="24">
        <v>20590</v>
      </c>
      <c r="C7" s="24">
        <v>1</v>
      </c>
      <c r="D7" s="15" t="s">
        <v>50</v>
      </c>
      <c r="E7" s="9">
        <v>363277</v>
      </c>
      <c r="F7" s="2">
        <v>1</v>
      </c>
    </row>
    <row r="8" spans="1:6" x14ac:dyDescent="0.25">
      <c r="A8" s="43"/>
      <c r="B8" s="24">
        <v>20600</v>
      </c>
      <c r="C8" s="24">
        <v>2</v>
      </c>
      <c r="D8" s="15" t="s">
        <v>190</v>
      </c>
      <c r="E8" s="9">
        <v>450000</v>
      </c>
      <c r="F8" s="2">
        <v>2</v>
      </c>
    </row>
    <row r="9" spans="1:6" x14ac:dyDescent="0.25">
      <c r="A9" s="43"/>
      <c r="B9" s="24">
        <v>20601</v>
      </c>
      <c r="C9" s="24">
        <v>3</v>
      </c>
      <c r="D9" s="5" t="s">
        <v>33</v>
      </c>
      <c r="E9" s="9">
        <v>2700000</v>
      </c>
      <c r="F9" s="2">
        <v>3</v>
      </c>
    </row>
    <row r="10" spans="1:6" x14ac:dyDescent="0.25">
      <c r="A10" s="38"/>
      <c r="B10" s="39"/>
      <c r="C10" s="39"/>
      <c r="D10" s="40"/>
      <c r="E10" s="14">
        <f>SUM(E7:E9)</f>
        <v>3513277</v>
      </c>
      <c r="F10" s="2"/>
    </row>
    <row r="11" spans="1:6" x14ac:dyDescent="0.25">
      <c r="A11" s="42" t="s">
        <v>196</v>
      </c>
      <c r="B11" s="29">
        <v>20140</v>
      </c>
      <c r="C11" s="29">
        <v>1</v>
      </c>
      <c r="D11" s="15" t="s">
        <v>197</v>
      </c>
      <c r="E11" s="31">
        <v>3800000</v>
      </c>
      <c r="F11" s="2">
        <v>4</v>
      </c>
    </row>
    <row r="12" spans="1:6" x14ac:dyDescent="0.25">
      <c r="A12" s="43"/>
      <c r="B12" s="29">
        <v>20141</v>
      </c>
      <c r="C12" s="29">
        <v>2</v>
      </c>
      <c r="D12" s="15" t="s">
        <v>198</v>
      </c>
      <c r="E12" s="31">
        <v>1900000</v>
      </c>
      <c r="F12" s="2">
        <v>5</v>
      </c>
    </row>
    <row r="13" spans="1:6" x14ac:dyDescent="0.25">
      <c r="A13" s="43"/>
      <c r="B13" s="29">
        <v>20142</v>
      </c>
      <c r="C13" s="29">
        <v>3</v>
      </c>
      <c r="D13" s="15" t="s">
        <v>184</v>
      </c>
      <c r="E13" s="31">
        <v>1060000</v>
      </c>
      <c r="F13" s="2">
        <v>6</v>
      </c>
    </row>
    <row r="14" spans="1:6" x14ac:dyDescent="0.25">
      <c r="A14" s="43"/>
      <c r="B14" s="29">
        <v>20143</v>
      </c>
      <c r="C14" s="29">
        <v>4</v>
      </c>
      <c r="D14" s="15" t="s">
        <v>199</v>
      </c>
      <c r="E14" s="31">
        <v>1500000</v>
      </c>
      <c r="F14" s="2">
        <v>7</v>
      </c>
    </row>
    <row r="15" spans="1:6" x14ac:dyDescent="0.25">
      <c r="A15" s="43"/>
      <c r="B15" s="29">
        <v>20157</v>
      </c>
      <c r="C15" s="29">
        <v>5</v>
      </c>
      <c r="D15" s="15" t="s">
        <v>200</v>
      </c>
      <c r="E15" s="31">
        <v>1700000</v>
      </c>
      <c r="F15" s="2">
        <v>8</v>
      </c>
    </row>
    <row r="16" spans="1:6" x14ac:dyDescent="0.25">
      <c r="A16" s="43"/>
      <c r="B16" s="29">
        <v>20158</v>
      </c>
      <c r="C16" s="29">
        <v>6</v>
      </c>
      <c r="D16" s="15" t="s">
        <v>19</v>
      </c>
      <c r="E16" s="31">
        <v>2508277</v>
      </c>
      <c r="F16" s="2">
        <v>9</v>
      </c>
    </row>
    <row r="17" spans="1:6" x14ac:dyDescent="0.25">
      <c r="A17" s="43"/>
      <c r="B17" s="29">
        <v>20159</v>
      </c>
      <c r="C17" s="29">
        <v>7</v>
      </c>
      <c r="D17" s="15" t="s">
        <v>201</v>
      </c>
      <c r="E17" s="31">
        <v>1500000</v>
      </c>
      <c r="F17" s="2">
        <v>10</v>
      </c>
    </row>
    <row r="18" spans="1:6" x14ac:dyDescent="0.25">
      <c r="A18" s="43"/>
      <c r="B18" s="29">
        <v>20160</v>
      </c>
      <c r="C18" s="29">
        <v>8</v>
      </c>
      <c r="D18" s="15" t="s">
        <v>202</v>
      </c>
      <c r="E18" s="31">
        <v>1500000</v>
      </c>
      <c r="F18" s="2">
        <v>11</v>
      </c>
    </row>
    <row r="19" spans="1:6" x14ac:dyDescent="0.25">
      <c r="A19" s="43"/>
      <c r="B19" s="29">
        <v>20161</v>
      </c>
      <c r="C19" s="29">
        <v>9</v>
      </c>
      <c r="D19" s="15" t="s">
        <v>203</v>
      </c>
      <c r="E19" s="31">
        <v>1500000</v>
      </c>
      <c r="F19" s="2">
        <v>12</v>
      </c>
    </row>
    <row r="20" spans="1:6" x14ac:dyDescent="0.25">
      <c r="A20" s="43"/>
      <c r="B20" s="24">
        <v>20162</v>
      </c>
      <c r="C20" s="24">
        <v>10</v>
      </c>
      <c r="D20" s="15" t="s">
        <v>168</v>
      </c>
      <c r="E20" s="9">
        <v>1250000</v>
      </c>
      <c r="F20" s="2">
        <v>13</v>
      </c>
    </row>
    <row r="21" spans="1:6" x14ac:dyDescent="0.25">
      <c r="A21" s="43"/>
      <c r="B21" s="24">
        <v>20163</v>
      </c>
      <c r="C21" s="24">
        <v>11</v>
      </c>
      <c r="D21" s="15" t="s">
        <v>204</v>
      </c>
      <c r="E21" s="9">
        <v>1250000</v>
      </c>
      <c r="F21" s="2">
        <v>14</v>
      </c>
    </row>
    <row r="22" spans="1:6" x14ac:dyDescent="0.25">
      <c r="A22" s="60"/>
      <c r="B22" s="24">
        <v>20169</v>
      </c>
      <c r="C22" s="24">
        <v>12</v>
      </c>
      <c r="D22" s="5" t="s">
        <v>205</v>
      </c>
      <c r="E22" s="9">
        <v>1250000</v>
      </c>
      <c r="F22" s="2">
        <v>15</v>
      </c>
    </row>
    <row r="23" spans="1:6" x14ac:dyDescent="0.25">
      <c r="A23" s="30"/>
      <c r="B23" s="27"/>
      <c r="C23" s="27"/>
      <c r="D23" s="28"/>
      <c r="E23" s="14">
        <f>SUM(E15:E22)</f>
        <v>12458277</v>
      </c>
      <c r="F23" s="2"/>
    </row>
    <row r="24" spans="1:6" x14ac:dyDescent="0.25">
      <c r="A24" s="42" t="s">
        <v>206</v>
      </c>
      <c r="B24" s="29">
        <v>20170</v>
      </c>
      <c r="C24" s="29">
        <v>1</v>
      </c>
      <c r="D24" s="15" t="s">
        <v>27</v>
      </c>
      <c r="E24" s="31">
        <v>3500000</v>
      </c>
      <c r="F24" s="2">
        <v>16</v>
      </c>
    </row>
    <row r="25" spans="1:6" x14ac:dyDescent="0.25">
      <c r="A25" s="43"/>
      <c r="B25" s="29">
        <v>20182</v>
      </c>
      <c r="C25" s="29">
        <v>2</v>
      </c>
      <c r="D25" s="15" t="s">
        <v>26</v>
      </c>
      <c r="E25" s="31">
        <v>3100000</v>
      </c>
      <c r="F25" s="2">
        <v>17</v>
      </c>
    </row>
    <row r="26" spans="1:6" x14ac:dyDescent="0.25">
      <c r="A26" s="43"/>
      <c r="B26" s="29">
        <v>20183</v>
      </c>
      <c r="C26" s="29">
        <v>3</v>
      </c>
      <c r="D26" s="15" t="s">
        <v>134</v>
      </c>
      <c r="E26" s="31">
        <v>1070000</v>
      </c>
      <c r="F26" s="2">
        <v>18</v>
      </c>
    </row>
    <row r="27" spans="1:6" x14ac:dyDescent="0.25">
      <c r="A27" s="43"/>
      <c r="B27" s="29">
        <v>20184</v>
      </c>
      <c r="C27" s="29">
        <v>4</v>
      </c>
      <c r="D27" s="15" t="s">
        <v>207</v>
      </c>
      <c r="E27" s="31">
        <v>533700</v>
      </c>
      <c r="F27" s="2">
        <v>19</v>
      </c>
    </row>
    <row r="28" spans="1:6" x14ac:dyDescent="0.25">
      <c r="A28" s="43"/>
      <c r="B28" s="24">
        <v>20185</v>
      </c>
      <c r="C28" s="24">
        <v>5</v>
      </c>
      <c r="D28" s="5" t="s">
        <v>91</v>
      </c>
      <c r="E28" s="9">
        <v>3000000</v>
      </c>
      <c r="F28" s="2">
        <v>20</v>
      </c>
    </row>
    <row r="29" spans="1:6" x14ac:dyDescent="0.25">
      <c r="A29" s="43"/>
      <c r="B29" s="24">
        <v>20190</v>
      </c>
      <c r="C29" s="24">
        <v>6</v>
      </c>
      <c r="D29" s="15" t="s">
        <v>208</v>
      </c>
      <c r="E29" s="9">
        <v>2700000</v>
      </c>
      <c r="F29" s="2">
        <v>21</v>
      </c>
    </row>
    <row r="30" spans="1:6" x14ac:dyDescent="0.25">
      <c r="A30" s="60"/>
      <c r="B30" s="24">
        <v>20191</v>
      </c>
      <c r="C30" s="24">
        <v>7</v>
      </c>
      <c r="D30" s="5" t="s">
        <v>52</v>
      </c>
      <c r="E30" s="9">
        <v>6847129</v>
      </c>
      <c r="F30" s="2">
        <v>22</v>
      </c>
    </row>
    <row r="31" spans="1:6" x14ac:dyDescent="0.25">
      <c r="A31" s="30"/>
      <c r="B31" s="27"/>
      <c r="C31" s="27"/>
      <c r="D31" s="28"/>
      <c r="E31" s="14">
        <f>SUM(E24:E30)</f>
        <v>20750829</v>
      </c>
      <c r="F31" s="2"/>
    </row>
    <row r="32" spans="1:6" x14ac:dyDescent="0.25">
      <c r="A32" s="56" t="s">
        <v>209</v>
      </c>
      <c r="B32" s="29">
        <v>20192</v>
      </c>
      <c r="C32" s="29">
        <v>1</v>
      </c>
      <c r="D32" s="15" t="s">
        <v>191</v>
      </c>
      <c r="E32" s="31">
        <v>1070000</v>
      </c>
      <c r="F32" s="2">
        <v>23</v>
      </c>
    </row>
    <row r="33" spans="1:6" x14ac:dyDescent="0.25">
      <c r="A33" s="57"/>
      <c r="B33" s="29">
        <v>20193</v>
      </c>
      <c r="C33" s="29">
        <v>2</v>
      </c>
      <c r="D33" s="15" t="s">
        <v>210</v>
      </c>
      <c r="E33" s="31">
        <v>1000000</v>
      </c>
      <c r="F33" s="2">
        <v>24</v>
      </c>
    </row>
    <row r="34" spans="1:6" x14ac:dyDescent="0.25">
      <c r="A34" s="57"/>
      <c r="B34" s="29">
        <v>20194</v>
      </c>
      <c r="C34" s="29">
        <v>3</v>
      </c>
      <c r="D34" s="15" t="s">
        <v>42</v>
      </c>
      <c r="E34" s="31">
        <v>1500000</v>
      </c>
      <c r="F34" s="2">
        <v>25</v>
      </c>
    </row>
    <row r="35" spans="1:6" x14ac:dyDescent="0.25">
      <c r="A35" s="57"/>
      <c r="B35" s="29">
        <v>20195</v>
      </c>
      <c r="C35" s="29">
        <v>4</v>
      </c>
      <c r="D35" s="15" t="s">
        <v>211</v>
      </c>
      <c r="E35" s="31">
        <v>1700000</v>
      </c>
      <c r="F35" s="2">
        <v>26</v>
      </c>
    </row>
    <row r="36" spans="1:6" x14ac:dyDescent="0.25">
      <c r="A36" s="57"/>
      <c r="B36" s="29">
        <v>20196</v>
      </c>
      <c r="C36" s="29">
        <v>5</v>
      </c>
      <c r="D36" s="15" t="s">
        <v>140</v>
      </c>
      <c r="E36" s="31">
        <v>1200000</v>
      </c>
      <c r="F36" s="2">
        <v>27</v>
      </c>
    </row>
    <row r="37" spans="1:6" x14ac:dyDescent="0.25">
      <c r="A37" s="57"/>
      <c r="B37" s="29">
        <v>20197</v>
      </c>
      <c r="C37" s="29">
        <v>6</v>
      </c>
      <c r="D37" s="15" t="s">
        <v>212</v>
      </c>
      <c r="E37" s="31">
        <v>871710</v>
      </c>
      <c r="F37" s="2">
        <v>28</v>
      </c>
    </row>
    <row r="38" spans="1:6" x14ac:dyDescent="0.25">
      <c r="A38" s="57"/>
      <c r="B38" s="29">
        <v>20225</v>
      </c>
      <c r="C38" s="29">
        <v>7</v>
      </c>
      <c r="D38" s="15" t="s">
        <v>213</v>
      </c>
      <c r="E38" s="31">
        <v>249060</v>
      </c>
      <c r="F38" s="2">
        <v>29</v>
      </c>
    </row>
    <row r="39" spans="1:6" x14ac:dyDescent="0.25">
      <c r="A39" s="57"/>
      <c r="B39" s="29">
        <v>20226</v>
      </c>
      <c r="C39" s="29">
        <v>8</v>
      </c>
      <c r="D39" s="15" t="s">
        <v>214</v>
      </c>
      <c r="E39" s="31">
        <v>249060</v>
      </c>
      <c r="F39" s="2">
        <v>30</v>
      </c>
    </row>
    <row r="40" spans="1:6" x14ac:dyDescent="0.25">
      <c r="A40" s="57"/>
      <c r="B40" s="24">
        <v>20227</v>
      </c>
      <c r="C40" s="24">
        <v>9</v>
      </c>
      <c r="D40" s="5" t="s">
        <v>215</v>
      </c>
      <c r="E40" s="9">
        <v>249060</v>
      </c>
      <c r="F40" s="2">
        <v>31</v>
      </c>
    </row>
    <row r="41" spans="1:6" x14ac:dyDescent="0.25">
      <c r="A41" s="57"/>
      <c r="B41" s="24">
        <v>20228</v>
      </c>
      <c r="C41" s="24">
        <v>10</v>
      </c>
      <c r="D41" s="5" t="s">
        <v>122</v>
      </c>
      <c r="E41" s="9">
        <v>3524832</v>
      </c>
      <c r="F41" s="2">
        <v>32</v>
      </c>
    </row>
    <row r="42" spans="1:6" x14ac:dyDescent="0.25">
      <c r="A42" s="57"/>
      <c r="B42" s="24">
        <v>20229</v>
      </c>
      <c r="C42" s="24">
        <v>11</v>
      </c>
      <c r="D42" s="5" t="s">
        <v>43</v>
      </c>
      <c r="E42" s="9">
        <v>2000000</v>
      </c>
      <c r="F42" s="2">
        <v>33</v>
      </c>
    </row>
    <row r="43" spans="1:6" x14ac:dyDescent="0.25">
      <c r="A43" s="57"/>
      <c r="B43" s="24">
        <v>20230</v>
      </c>
      <c r="C43" s="24">
        <v>12</v>
      </c>
      <c r="D43" s="32" t="s">
        <v>216</v>
      </c>
      <c r="E43" s="9">
        <v>1250000</v>
      </c>
      <c r="F43" s="2">
        <v>34</v>
      </c>
    </row>
    <row r="44" spans="1:6" x14ac:dyDescent="0.25">
      <c r="A44" s="57"/>
      <c r="B44" s="24">
        <v>20231</v>
      </c>
      <c r="C44" s="24">
        <v>13</v>
      </c>
      <c r="D44" s="5" t="s">
        <v>26</v>
      </c>
      <c r="E44" s="9">
        <v>2880000</v>
      </c>
      <c r="F44" s="2">
        <v>35</v>
      </c>
    </row>
    <row r="45" spans="1:6" x14ac:dyDescent="0.25">
      <c r="A45" s="57"/>
      <c r="B45" s="24">
        <v>20232</v>
      </c>
      <c r="C45" s="24">
        <v>14</v>
      </c>
      <c r="D45" s="5" t="s">
        <v>91</v>
      </c>
      <c r="E45" s="9">
        <v>1694257</v>
      </c>
      <c r="F45" s="2">
        <v>36</v>
      </c>
    </row>
    <row r="46" spans="1:6" x14ac:dyDescent="0.25">
      <c r="A46" s="57"/>
      <c r="B46" s="24">
        <v>20245</v>
      </c>
      <c r="C46" s="24">
        <v>15</v>
      </c>
      <c r="D46" s="5" t="s">
        <v>169</v>
      </c>
      <c r="E46" s="9">
        <v>1100000</v>
      </c>
      <c r="F46" s="2">
        <v>37</v>
      </c>
    </row>
    <row r="47" spans="1:6" x14ac:dyDescent="0.25">
      <c r="A47" s="58"/>
      <c r="B47" s="24">
        <v>20267</v>
      </c>
      <c r="C47" s="24">
        <v>16</v>
      </c>
      <c r="D47" s="5" t="s">
        <v>217</v>
      </c>
      <c r="E47" s="9">
        <v>593000</v>
      </c>
      <c r="F47" s="2">
        <v>38</v>
      </c>
    </row>
    <row r="48" spans="1:6" x14ac:dyDescent="0.25">
      <c r="A48" s="53"/>
      <c r="B48" s="54"/>
      <c r="C48" s="27"/>
      <c r="D48" s="28"/>
      <c r="E48" s="14">
        <f>SUM(E32:E47)</f>
        <v>21130979</v>
      </c>
    </row>
    <row r="49" spans="1:6" x14ac:dyDescent="0.25">
      <c r="A49" s="59" t="s">
        <v>218</v>
      </c>
      <c r="B49" s="16">
        <v>20246</v>
      </c>
      <c r="C49" s="16">
        <v>1</v>
      </c>
      <c r="D49" s="5" t="s">
        <v>219</v>
      </c>
      <c r="E49" s="9">
        <v>2000000</v>
      </c>
      <c r="F49" s="2">
        <v>39</v>
      </c>
    </row>
    <row r="50" spans="1:6" x14ac:dyDescent="0.25">
      <c r="A50" s="59"/>
      <c r="B50" s="16">
        <v>20247</v>
      </c>
      <c r="C50" s="16">
        <v>2</v>
      </c>
      <c r="D50" s="5" t="s">
        <v>220</v>
      </c>
      <c r="E50" s="9">
        <v>2000000</v>
      </c>
      <c r="F50" s="2">
        <v>40</v>
      </c>
    </row>
    <row r="51" spans="1:6" x14ac:dyDescent="0.25">
      <c r="A51" s="59"/>
      <c r="B51" s="16">
        <v>20248</v>
      </c>
      <c r="C51" s="16">
        <v>3</v>
      </c>
      <c r="D51" s="5" t="s">
        <v>221</v>
      </c>
      <c r="E51" s="9">
        <v>1500000</v>
      </c>
      <c r="F51" s="2">
        <v>41</v>
      </c>
    </row>
    <row r="52" spans="1:6" x14ac:dyDescent="0.25">
      <c r="A52" s="59"/>
      <c r="B52" s="16">
        <v>20262</v>
      </c>
      <c r="C52" s="16">
        <v>4</v>
      </c>
      <c r="D52" s="5" t="s">
        <v>158</v>
      </c>
      <c r="E52" s="9">
        <v>7100000</v>
      </c>
      <c r="F52" s="2">
        <v>42</v>
      </c>
    </row>
    <row r="53" spans="1:6" x14ac:dyDescent="0.25">
      <c r="A53" s="59"/>
      <c r="B53" s="16">
        <v>20263</v>
      </c>
      <c r="C53" s="16">
        <v>5</v>
      </c>
      <c r="D53" s="5" t="s">
        <v>107</v>
      </c>
      <c r="E53" s="9">
        <v>7000000</v>
      </c>
      <c r="F53" s="2">
        <v>43</v>
      </c>
    </row>
    <row r="54" spans="1:6" x14ac:dyDescent="0.25">
      <c r="A54" s="59"/>
      <c r="B54" s="16">
        <v>20272</v>
      </c>
      <c r="C54" s="16">
        <v>6</v>
      </c>
      <c r="D54" s="5" t="s">
        <v>222</v>
      </c>
      <c r="E54" s="9">
        <v>1260000</v>
      </c>
      <c r="F54" s="2">
        <v>44</v>
      </c>
    </row>
    <row r="55" spans="1:6" x14ac:dyDescent="0.25">
      <c r="A55" s="59"/>
      <c r="B55" s="16">
        <v>20287</v>
      </c>
      <c r="C55" s="16">
        <v>7</v>
      </c>
      <c r="D55" s="5" t="s">
        <v>158</v>
      </c>
      <c r="E55" s="9">
        <v>7100000</v>
      </c>
      <c r="F55" s="2">
        <v>45</v>
      </c>
    </row>
    <row r="56" spans="1:6" x14ac:dyDescent="0.25">
      <c r="A56" s="59"/>
      <c r="B56" s="16">
        <v>20305</v>
      </c>
      <c r="C56" s="16">
        <v>8</v>
      </c>
      <c r="D56" s="5" t="s">
        <v>220</v>
      </c>
      <c r="E56" s="9">
        <v>40000</v>
      </c>
      <c r="F56" s="2">
        <v>46</v>
      </c>
    </row>
    <row r="57" spans="1:6" x14ac:dyDescent="0.25">
      <c r="A57" s="53"/>
      <c r="B57" s="54"/>
      <c r="C57" s="27"/>
      <c r="D57" s="28"/>
      <c r="E57" s="14">
        <f>SUM(E49:E56)</f>
        <v>28000000</v>
      </c>
    </row>
    <row r="58" spans="1:6" x14ac:dyDescent="0.25">
      <c r="A58" s="48" t="s">
        <v>223</v>
      </c>
      <c r="B58" s="35">
        <v>20264</v>
      </c>
      <c r="C58" s="29">
        <v>1</v>
      </c>
      <c r="D58" s="15" t="s">
        <v>110</v>
      </c>
      <c r="E58" s="31">
        <v>2047129</v>
      </c>
      <c r="F58" s="2">
        <v>47</v>
      </c>
    </row>
    <row r="59" spans="1:6" x14ac:dyDescent="0.25">
      <c r="A59" s="52"/>
      <c r="B59" s="35">
        <v>20273</v>
      </c>
      <c r="C59" s="29">
        <v>2</v>
      </c>
      <c r="D59" s="15" t="s">
        <v>147</v>
      </c>
      <c r="E59" s="31">
        <v>3015677</v>
      </c>
      <c r="F59" s="2">
        <v>48</v>
      </c>
    </row>
    <row r="60" spans="1:6" x14ac:dyDescent="0.25">
      <c r="A60" s="52"/>
      <c r="B60" s="35">
        <v>20274</v>
      </c>
      <c r="C60" s="29">
        <v>3</v>
      </c>
      <c r="D60" s="15" t="s">
        <v>27</v>
      </c>
      <c r="E60" s="31">
        <v>1250000</v>
      </c>
      <c r="F60" s="2">
        <v>49</v>
      </c>
    </row>
    <row r="61" spans="1:6" x14ac:dyDescent="0.25">
      <c r="A61" s="52"/>
      <c r="B61" s="35">
        <v>20278</v>
      </c>
      <c r="C61" s="29">
        <v>4</v>
      </c>
      <c r="D61" s="15" t="s">
        <v>140</v>
      </c>
      <c r="E61" s="31">
        <v>2405277</v>
      </c>
      <c r="F61" s="2">
        <v>50</v>
      </c>
    </row>
    <row r="62" spans="1:6" x14ac:dyDescent="0.25">
      <c r="A62" s="52"/>
      <c r="B62" s="35">
        <v>20304</v>
      </c>
      <c r="C62" s="29">
        <v>5</v>
      </c>
      <c r="D62" s="15" t="s">
        <v>224</v>
      </c>
      <c r="E62" s="31">
        <v>1100000</v>
      </c>
      <c r="F62" s="2">
        <v>51</v>
      </c>
    </row>
    <row r="63" spans="1:6" x14ac:dyDescent="0.25">
      <c r="A63" s="52"/>
      <c r="B63" s="35">
        <v>20318</v>
      </c>
      <c r="C63" s="29">
        <v>6</v>
      </c>
      <c r="D63" s="15" t="s">
        <v>29</v>
      </c>
      <c r="E63" s="31">
        <v>1400000</v>
      </c>
      <c r="F63" s="2">
        <v>52</v>
      </c>
    </row>
    <row r="64" spans="1:6" x14ac:dyDescent="0.25">
      <c r="A64" s="52"/>
      <c r="B64" s="35">
        <v>20340</v>
      </c>
      <c r="C64" s="29">
        <v>7</v>
      </c>
      <c r="D64" s="15" t="s">
        <v>225</v>
      </c>
      <c r="E64" s="31">
        <v>2100000</v>
      </c>
      <c r="F64" s="2">
        <v>53</v>
      </c>
    </row>
    <row r="65" spans="1:6" x14ac:dyDescent="0.25">
      <c r="A65" s="52"/>
      <c r="B65" s="35">
        <v>20341</v>
      </c>
      <c r="C65" s="29">
        <v>8</v>
      </c>
      <c r="D65" s="15" t="s">
        <v>200</v>
      </c>
      <c r="E65" s="31">
        <v>1500000</v>
      </c>
      <c r="F65" s="2">
        <v>54</v>
      </c>
    </row>
    <row r="66" spans="1:6" x14ac:dyDescent="0.25">
      <c r="A66" s="52"/>
      <c r="B66" s="35">
        <v>20342</v>
      </c>
      <c r="C66" s="29">
        <v>9</v>
      </c>
      <c r="D66" s="15" t="s">
        <v>226</v>
      </c>
      <c r="E66" s="31">
        <v>900000</v>
      </c>
      <c r="F66" s="2">
        <v>55</v>
      </c>
    </row>
    <row r="67" spans="1:6" x14ac:dyDescent="0.25">
      <c r="A67" s="52"/>
      <c r="B67" s="16">
        <v>20367</v>
      </c>
      <c r="C67" s="24">
        <v>10</v>
      </c>
      <c r="D67" s="5" t="s">
        <v>107</v>
      </c>
      <c r="E67" s="9">
        <v>3750000</v>
      </c>
      <c r="F67" s="2">
        <v>56</v>
      </c>
    </row>
    <row r="68" spans="1:6" x14ac:dyDescent="0.25">
      <c r="A68" s="52"/>
      <c r="B68" s="16">
        <v>20390</v>
      </c>
      <c r="C68" s="24">
        <v>11</v>
      </c>
      <c r="D68" s="5" t="s">
        <v>147</v>
      </c>
      <c r="E68" s="9">
        <v>980000</v>
      </c>
      <c r="F68" s="2">
        <v>57</v>
      </c>
    </row>
    <row r="69" spans="1:6" x14ac:dyDescent="0.25">
      <c r="A69" s="49"/>
      <c r="B69" s="16">
        <v>20474</v>
      </c>
      <c r="C69" s="24">
        <v>12</v>
      </c>
      <c r="D69" s="5" t="s">
        <v>62</v>
      </c>
      <c r="E69" s="9">
        <v>510000</v>
      </c>
      <c r="F69" s="2">
        <v>58</v>
      </c>
    </row>
    <row r="70" spans="1:6" x14ac:dyDescent="0.25">
      <c r="A70" s="53"/>
      <c r="B70" s="54"/>
      <c r="C70" s="33"/>
      <c r="D70" s="34"/>
      <c r="E70" s="14">
        <f>SUM(E58:E69)</f>
        <v>20958083</v>
      </c>
    </row>
    <row r="71" spans="1:6" x14ac:dyDescent="0.25">
      <c r="A71" s="48" t="s">
        <v>227</v>
      </c>
      <c r="B71" s="24">
        <v>20353</v>
      </c>
      <c r="C71" s="24">
        <v>1</v>
      </c>
      <c r="D71" s="5" t="s">
        <v>198</v>
      </c>
      <c r="E71" s="36">
        <v>500000</v>
      </c>
      <c r="F71" s="2">
        <v>59</v>
      </c>
    </row>
    <row r="72" spans="1:6" x14ac:dyDescent="0.25">
      <c r="A72" s="52"/>
      <c r="B72" s="24">
        <v>20391</v>
      </c>
      <c r="C72" s="24">
        <v>2</v>
      </c>
      <c r="D72" s="5" t="s">
        <v>228</v>
      </c>
      <c r="E72" s="36">
        <v>2500000</v>
      </c>
      <c r="F72" s="2">
        <v>60</v>
      </c>
    </row>
    <row r="73" spans="1:6" x14ac:dyDescent="0.25">
      <c r="A73" s="52"/>
      <c r="B73" s="24">
        <v>20437</v>
      </c>
      <c r="C73" s="24">
        <v>3</v>
      </c>
      <c r="D73" s="5" t="s">
        <v>189</v>
      </c>
      <c r="E73" s="36">
        <v>900000</v>
      </c>
      <c r="F73" s="2">
        <v>61</v>
      </c>
    </row>
    <row r="74" spans="1:6" x14ac:dyDescent="0.25">
      <c r="A74" s="52"/>
      <c r="B74" s="24">
        <v>20438</v>
      </c>
      <c r="C74" s="24">
        <v>4</v>
      </c>
      <c r="D74" s="5" t="s">
        <v>207</v>
      </c>
      <c r="E74" s="36">
        <v>1000000</v>
      </c>
      <c r="F74" s="2">
        <v>62</v>
      </c>
    </row>
    <row r="75" spans="1:6" x14ac:dyDescent="0.25">
      <c r="A75" s="49"/>
      <c r="B75" s="24">
        <v>20475</v>
      </c>
      <c r="C75" s="24">
        <v>5</v>
      </c>
      <c r="D75" s="5" t="s">
        <v>229</v>
      </c>
      <c r="E75" s="36">
        <v>8291024</v>
      </c>
      <c r="F75" s="2">
        <v>63</v>
      </c>
    </row>
    <row r="76" spans="1:6" x14ac:dyDescent="0.25">
      <c r="A76" s="53"/>
      <c r="B76" s="54"/>
      <c r="C76" s="54"/>
      <c r="D76" s="55"/>
      <c r="E76" s="37">
        <f>SUM(E71:E75)</f>
        <v>13191024</v>
      </c>
    </row>
  </sheetData>
  <mergeCells count="16">
    <mergeCell ref="A11:A22"/>
    <mergeCell ref="A24:A30"/>
    <mergeCell ref="A1:E1"/>
    <mergeCell ref="A2:E2"/>
    <mergeCell ref="A3:E3"/>
    <mergeCell ref="A4:E4"/>
    <mergeCell ref="A7:A9"/>
    <mergeCell ref="A10:D10"/>
    <mergeCell ref="A71:A75"/>
    <mergeCell ref="A76:D76"/>
    <mergeCell ref="A32:A47"/>
    <mergeCell ref="A48:B48"/>
    <mergeCell ref="A49:A56"/>
    <mergeCell ref="A57:B57"/>
    <mergeCell ref="A70:B70"/>
    <mergeCell ref="A58:A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Valerio</dc:creator>
  <cp:lastModifiedBy>Kristhel Hidalgo</cp:lastModifiedBy>
  <dcterms:created xsi:type="dcterms:W3CDTF">2016-04-06T16:29:37Z</dcterms:created>
  <dcterms:modified xsi:type="dcterms:W3CDTF">2023-08-16T20:26:12Z</dcterms:modified>
</cp:coreProperties>
</file>